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без учета счетов бюджета" sheetId="2" r:id="rId1"/>
  </sheets>
  <definedNames>
    <definedName name="_xlnm.Print_Titles" localSheetId="0">'без учета счетов бюджета'!$4:$5</definedName>
  </definedNames>
  <calcPr calcId="124519"/>
</workbook>
</file>

<file path=xl/calcChain.xml><?xml version="1.0" encoding="utf-8"?>
<calcChain xmlns="http://schemas.openxmlformats.org/spreadsheetml/2006/main">
  <c r="AH7" i="2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6"/>
  <c r="AG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AG49"/>
  <c r="AB7"/>
  <c r="AC7"/>
  <c r="AB8"/>
  <c r="AC8"/>
  <c r="AB9"/>
  <c r="AC9"/>
  <c r="AB10"/>
  <c r="AC10"/>
  <c r="AB11"/>
  <c r="AC11"/>
  <c r="AB12"/>
  <c r="AC12"/>
  <c r="AB13"/>
  <c r="AC13"/>
  <c r="AB15"/>
  <c r="AC15"/>
  <c r="AB16"/>
  <c r="AC16"/>
  <c r="AB18"/>
  <c r="AC18"/>
  <c r="AC19"/>
  <c r="AB20"/>
  <c r="AC20"/>
  <c r="AB21"/>
  <c r="AC21"/>
  <c r="AB22"/>
  <c r="AC22"/>
  <c r="AB23"/>
  <c r="AC23"/>
  <c r="AB25"/>
  <c r="AC25"/>
  <c r="AB26"/>
  <c r="AC26"/>
  <c r="AB27"/>
  <c r="AC27"/>
  <c r="AB28"/>
  <c r="AC28"/>
  <c r="AB30"/>
  <c r="AC30"/>
  <c r="AB32"/>
  <c r="AC32"/>
  <c r="AB33"/>
  <c r="AC33"/>
  <c r="AB34"/>
  <c r="AC34"/>
  <c r="AB35"/>
  <c r="AC35"/>
  <c r="AB36"/>
  <c r="AC36"/>
  <c r="AB37"/>
  <c r="AC37"/>
  <c r="AB39"/>
  <c r="AC39"/>
  <c r="AB40"/>
  <c r="AC40"/>
  <c r="AB42"/>
  <c r="AC42"/>
  <c r="AB43"/>
  <c r="AC43"/>
  <c r="AB44"/>
  <c r="AC44"/>
  <c r="AB45"/>
  <c r="AC45"/>
  <c r="AB47"/>
  <c r="AC47"/>
  <c r="AB48"/>
  <c r="AC48"/>
  <c r="AB50"/>
  <c r="AC50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AC49" s="1"/>
  <c r="X49"/>
  <c r="Y49"/>
  <c r="Z49"/>
  <c r="AA49"/>
  <c r="D49"/>
  <c r="AG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AB46" s="1"/>
  <c r="X46"/>
  <c r="Y46"/>
  <c r="Z46"/>
  <c r="AA46"/>
  <c r="D46"/>
  <c r="AG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AC41" s="1"/>
  <c r="D41"/>
  <c r="AG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AB38" s="1"/>
  <c r="D38"/>
  <c r="E31"/>
  <c r="X31"/>
  <c r="Y31"/>
  <c r="Z31"/>
  <c r="AA31"/>
  <c r="D31"/>
  <c r="AG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AC29" s="1"/>
  <c r="X29"/>
  <c r="Y29"/>
  <c r="Z29"/>
  <c r="AA29"/>
  <c r="D29"/>
  <c r="AG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AC24" s="1"/>
  <c r="X24"/>
  <c r="Y24"/>
  <c r="Z24"/>
  <c r="AA24"/>
  <c r="D24"/>
  <c r="AG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AC17" s="1"/>
  <c r="X17"/>
  <c r="Y17"/>
  <c r="Z17"/>
  <c r="AA17"/>
  <c r="D17"/>
  <c r="AG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AB14" s="1"/>
  <c r="X14"/>
  <c r="Y14"/>
  <c r="Z14"/>
  <c r="AA14"/>
  <c r="D14"/>
  <c r="AG6"/>
  <c r="AG51" s="1"/>
  <c r="E6"/>
  <c r="F6"/>
  <c r="G6"/>
  <c r="H6"/>
  <c r="I6"/>
  <c r="J6"/>
  <c r="K6"/>
  <c r="L6"/>
  <c r="M6"/>
  <c r="N6"/>
  <c r="O6"/>
  <c r="P6"/>
  <c r="Q6"/>
  <c r="R6"/>
  <c r="S6"/>
  <c r="T6"/>
  <c r="U6"/>
  <c r="V6"/>
  <c r="W6"/>
  <c r="AC6" s="1"/>
  <c r="D6"/>
  <c r="AB6"/>
  <c r="M51"/>
  <c r="AB31" l="1"/>
  <c r="Q51"/>
  <c r="AC31"/>
  <c r="AC46"/>
  <c r="AC38"/>
  <c r="AC14"/>
  <c r="E51"/>
  <c r="AB24"/>
  <c r="AB49"/>
  <c r="AB41"/>
  <c r="AB29"/>
  <c r="AB17"/>
  <c r="I51"/>
  <c r="U51"/>
  <c r="T51"/>
  <c r="L51"/>
  <c r="P51"/>
  <c r="H51"/>
  <c r="R51"/>
  <c r="J51"/>
  <c r="S51"/>
  <c r="K51"/>
  <c r="V51"/>
  <c r="N51"/>
  <c r="F51"/>
  <c r="O51"/>
  <c r="G51"/>
  <c r="D51"/>
  <c r="W51"/>
  <c r="AC51" s="1"/>
  <c r="AB51" l="1"/>
</calcChain>
</file>

<file path=xl/sharedStrings.xml><?xml version="1.0" encoding="utf-8"?>
<sst xmlns="http://schemas.openxmlformats.org/spreadsheetml/2006/main" count="175" uniqueCount="104">
  <si>
    <t/>
  </si>
  <si>
    <t xml:space="preserve">    ОБЩЕГОСУДАРСТВЕННЫЕ ВОПРОСЫ</t>
  </si>
  <si>
    <t>000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</si>
  <si>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</si>
  <si>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</si>
  <si>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</si>
  <si>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</si>
  <si>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</si>
  <si>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</si>
  <si>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</si>
  <si>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Судебная система</t>
  </si>
  <si>
    <t>0105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</si>
  <si>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</si>
  <si>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</si>
  <si>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</si>
  <si>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</si>
  <si>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</si>
  <si>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</si>
  <si>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БЕЗОПАСНОСТЬ И ПРАВООХРАНИТЕЛЬНАЯ ДЕЯТЕЛЬНОСТЬ</t>
  </si>
  <si>
    <t>0300</t>
  </si>
  <si>
    <t xml:space="preserve">      Гражданская оборона</t>
  </si>
  <si>
    <t>0309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</si>
  <si>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</si>
  <si>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</si>
  <si>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</si>
  <si>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</si>
  <si>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</si>
  <si>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</si>
  <si>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Водное хозяйство</t>
  </si>
  <si>
    <t>0406</t>
  </si>
  <si>
    <t xml:space="preserve">      Лесное хозяйство</t>
  </si>
  <si>
    <t>0407</t>
  </si>
  <si>
    <t xml:space="preserve">      Транспорт</t>
  </si>
  <si>
    <t>0408</t>
  </si>
  <si>
    <t xml:space="preserve">      Дорожное хозяйство (дорожные фонды)</t>
  </si>
  <si>
    <t>0409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</si>
  <si>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</si>
  <si>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</si>
  <si>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</si>
  <si>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</si>
  <si>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</si>
  <si>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</si>
  <si>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</si>
  <si>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</si>
  <si>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</si>
  <si>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</si>
  <si>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</si>
  <si>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</si>
  <si>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ОХРАНА ОКРУЖАЮЩЕЙ СРЕДЫ</t>
  </si>
  <si>
    <t>0600</t>
  </si>
  <si>
    <t xml:space="preserve">      Другие вопросы в области охраны окружающей среды</t>
  </si>
  <si>
    <t>0605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</si>
  <si>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</si>
  <si>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</si>
  <si>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</si>
  <si>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</si>
  <si>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</si>
  <si>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</si>
  <si>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</si>
  <si>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</si>
  <si>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 xml:space="preserve">      Профессиональная подготовка, переподготовка и повышение квалификации</t>
  </si>
  <si>
    <t>0705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</si>
  <si>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</si>
  <si>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</si>
  <si>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</si>
  <si>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</si>
  <si>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</si>
  <si>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</si>
  <si>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</si>
  <si>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</si>
  <si>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</si>
  <si>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</si>
  <si>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</si>
  <si>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</si>
  <si>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</si>
  <si>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</si>
  <si>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</si>
  <si>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</si>
  <si>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</si>
  <si>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</si>
  <si>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  Другие вопросы в области социальной политики</t>
  </si>
  <si>
    <t>1006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</si>
  <si>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</si>
  <si>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</si>
  <si>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</si>
  <si>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</si>
  <si>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Спорт высших достижений</t>
  </si>
  <si>
    <t>1103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</si>
  <si>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</si>
  <si>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</si>
  <si>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</si>
  <si>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</si>
  <si>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>ВСЕГО РАСХОДОВ:</t>
  </si>
  <si>
    <t>Сведения об исполнении расходов бюджета Партизанского городского округа  по разделам и подразделам классификации расходов бюджета за 1 квартал 2024 года по состоянию на 01.04.2024</t>
  </si>
  <si>
    <t>Наименование разделов, подразделов</t>
  </si>
  <si>
    <t>Код</t>
  </si>
  <si>
    <t xml:space="preserve">Утверждено Решением Думы Партизанского городского округа от 08.12.2023 г. № 46-Р (в редакции Решения от 26.02.2024 г. № 79-Р), рублей </t>
  </si>
  <si>
    <t xml:space="preserve">План по сводной бюджетной росписи, действующей на конец отчетного периода (по состоянию на 01.04.2024 г.), Источник: Форма по ОКУД 0503117, рублей </t>
  </si>
  <si>
    <t xml:space="preserve">Фактически исполнено за 1 квартал 2024 г. (по состоянию на 01.04.2024 г.), рублей </t>
  </si>
  <si>
    <t>% исполнения годового плана за 1 квартал 2024 года 
по Решению о бюджете (по состоянию на 01.04.2024), %</t>
  </si>
  <si>
    <t>% исполнения годового плана
по плану по сводной бюджетной росписи по состоянию на 01.04.2024, %</t>
  </si>
  <si>
    <t>Фактически исполнено за 1 квартал 2023 года, тыс. руб.
(по состоянию на 01.04.2023), рублей</t>
  </si>
  <si>
    <t>Темп роста к соответствующему периоду прошлого года, %</t>
  </si>
  <si>
    <t>--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</si>
</sst>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33">
    <xf numFmtId="0" fontId="0" fillId="0" borderId="0" xfId="0"/>
    <xf numFmtId="0" fontId="8" fillId="0" borderId="0" xfId="0" applyFont="1" applyProtection="1">
      <protection locked="0"/>
    </xf>
    <xf numFmtId="0" fontId="9" fillId="0" borderId="1" xfId="3" applyNumberFormat="1" applyFont="1" applyProtection="1"/>
    <xf numFmtId="0" fontId="9" fillId="0" borderId="2" xfId="7" applyNumberFormat="1" applyFont="1" applyProtection="1">
      <alignment horizontal="center" vertical="center" wrapText="1"/>
    </xf>
    <xf numFmtId="0" fontId="9" fillId="0" borderId="2" xfId="7" applyNumberFormat="1" applyFont="1" applyProtection="1">
      <alignment horizontal="center" vertical="center" wrapText="1"/>
    </xf>
    <xf numFmtId="0" fontId="9" fillId="0" borderId="2" xfId="7" applyFont="1">
      <alignment horizontal="center" vertical="center" wrapText="1"/>
    </xf>
    <xf numFmtId="0" fontId="7" fillId="0" borderId="2" xfId="8" applyNumberFormat="1" applyFont="1" applyProtection="1">
      <alignment vertical="top" wrapText="1"/>
    </xf>
    <xf numFmtId="1" fontId="9" fillId="0" borderId="2" xfId="9" applyNumberFormat="1" applyFont="1" applyProtection="1">
      <alignment horizontal="center" vertical="top" shrinkToFit="1"/>
    </xf>
    <xf numFmtId="4" fontId="7" fillId="2" borderId="2" xfId="10" applyNumberFormat="1" applyFont="1" applyProtection="1">
      <alignment horizontal="right" vertical="top" shrinkToFit="1"/>
    </xf>
    <xf numFmtId="10" fontId="7" fillId="2" borderId="2" xfId="11" applyNumberFormat="1" applyFont="1" applyProtection="1">
      <alignment horizontal="right" vertical="top" shrinkToFit="1"/>
    </xf>
    <xf numFmtId="4" fontId="7" fillId="3" borderId="2" xfId="13" applyNumberFormat="1" applyFont="1" applyProtection="1">
      <alignment horizontal="right" vertical="top" shrinkToFit="1"/>
    </xf>
    <xf numFmtId="10" fontId="7" fillId="3" borderId="2" xfId="14" applyNumberFormat="1" applyFont="1" applyProtection="1">
      <alignment horizontal="right" vertical="top" shrinkToFit="1"/>
    </xf>
    <xf numFmtId="0" fontId="9" fillId="0" borderId="1" xfId="15" applyNumberFormat="1" applyFont="1" applyProtection="1">
      <alignment horizontal="left" wrapText="1"/>
    </xf>
    <xf numFmtId="0" fontId="9" fillId="0" borderId="1" xfId="15" applyFont="1">
      <alignment horizontal="left" wrapText="1"/>
    </xf>
    <xf numFmtId="0" fontId="9" fillId="0" borderId="1" xfId="15" applyNumberFormat="1" applyFont="1" applyProtection="1">
      <alignment horizontal="left" wrapText="1"/>
    </xf>
    <xf numFmtId="0" fontId="10" fillId="0" borderId="0" xfId="0" applyFont="1" applyProtection="1">
      <protection locked="0"/>
    </xf>
    <xf numFmtId="1" fontId="7" fillId="0" borderId="2" xfId="9" applyNumberFormat="1" applyFont="1" applyProtection="1">
      <alignment horizontal="center" vertical="top" shrinkToFit="1"/>
    </xf>
    <xf numFmtId="0" fontId="9" fillId="0" borderId="1" xfId="4" applyNumberFormat="1" applyFont="1" applyProtection="1">
      <alignment horizontal="center" wrapText="1"/>
    </xf>
    <xf numFmtId="0" fontId="9" fillId="0" borderId="1" xfId="4" applyFont="1">
      <alignment horizontal="center" wrapText="1"/>
    </xf>
    <xf numFmtId="0" fontId="9" fillId="0" borderId="1" xfId="4" applyNumberFormat="1" applyFont="1" applyProtection="1">
      <alignment horizontal="center" wrapText="1"/>
    </xf>
    <xf numFmtId="0" fontId="9" fillId="0" borderId="1" xfId="5" applyNumberFormat="1" applyFont="1" applyProtection="1">
      <alignment horizontal="center"/>
    </xf>
    <xf numFmtId="0" fontId="9" fillId="0" borderId="1" xfId="5" applyNumberFormat="1" applyFont="1" applyProtection="1">
      <alignment horizontal="center"/>
    </xf>
    <xf numFmtId="0" fontId="9" fillId="0" borderId="1" xfId="5" applyFont="1">
      <alignment horizontal="center"/>
    </xf>
    <xf numFmtId="0" fontId="9" fillId="0" borderId="2" xfId="8" applyNumberFormat="1" applyFont="1" applyProtection="1">
      <alignment vertical="top" wrapText="1"/>
    </xf>
    <xf numFmtId="4" fontId="9" fillId="2" borderId="2" xfId="10" applyNumberFormat="1" applyFont="1" applyProtection="1">
      <alignment horizontal="right" vertical="top" shrinkToFit="1"/>
    </xf>
    <xf numFmtId="10" fontId="9" fillId="2" borderId="2" xfId="11" applyNumberFormat="1" applyFont="1" applyProtection="1">
      <alignment horizontal="right" vertical="top" shrinkToFit="1"/>
    </xf>
    <xf numFmtId="4" fontId="9" fillId="0" borderId="2" xfId="10" applyNumberFormat="1" applyFont="1" applyFill="1" applyProtection="1">
      <alignment horizontal="right" vertical="top" shrinkToFit="1"/>
    </xf>
    <xf numFmtId="0" fontId="9" fillId="0" borderId="3" xfId="6" applyNumberFormat="1" applyFont="1" applyBorder="1" applyAlignment="1" applyProtection="1"/>
    <xf numFmtId="0" fontId="9" fillId="0" borderId="3" xfId="6" applyFont="1" applyBorder="1" applyAlignment="1"/>
    <xf numFmtId="4" fontId="7" fillId="0" borderId="2" xfId="10" applyNumberFormat="1" applyFont="1" applyFill="1" applyProtection="1">
      <alignment horizontal="right" vertical="top" shrinkToFit="1"/>
    </xf>
    <xf numFmtId="0" fontId="7" fillId="0" borderId="4" xfId="12" applyNumberFormat="1" applyFont="1" applyBorder="1" applyAlignment="1" applyProtection="1"/>
    <xf numFmtId="0" fontId="7" fillId="0" borderId="5" xfId="12" applyFont="1" applyBorder="1" applyAlignment="1"/>
    <xf numFmtId="4" fontId="7" fillId="0" borderId="2" xfId="13" applyNumberFormat="1" applyFont="1" applyFill="1" applyProtection="1">
      <alignment horizontal="right" vertical="top" shrinkToFit="1"/>
    </xf>
  </cellXfs>
  <cellStyles count="26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9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53"/>
  <sheetViews>
    <sheetView showGridLines="0" tabSelected="1" zoomScale="90" zoomScaleNormal="90" zoomScaleSheetLayoutView="100" workbookViewId="0">
      <pane ySplit="5" topLeftCell="A6" activePane="bottomLeft" state="frozen"/>
      <selection pane="bottomLeft" activeCell="AB6" sqref="AB6:AC51"/>
    </sheetView>
  </sheetViews>
  <sheetFormatPr defaultRowHeight="15.75" outlineLevelRow="1"/>
  <cols>
    <col min="1" max="1" width="40" style="1" customWidth="1"/>
    <col min="2" max="2" width="9.140625" style="1" hidden="1"/>
    <col min="3" max="3" width="18.7109375" style="1" customWidth="1"/>
    <col min="4" max="4" width="29.7109375" style="1" customWidth="1"/>
    <col min="5" max="5" width="23.42578125" style="1" customWidth="1"/>
    <col min="6" max="22" width="9.140625" style="1" hidden="1"/>
    <col min="23" max="23" width="19.5703125" style="1" customWidth="1"/>
    <col min="24" max="27" width="9.140625" style="1" hidden="1"/>
    <col min="28" max="28" width="23.28515625" style="1" customWidth="1"/>
    <col min="29" max="29" width="22.85546875" style="1" customWidth="1"/>
    <col min="30" max="32" width="9.140625" style="1" hidden="1"/>
    <col min="33" max="34" width="23.42578125" style="1" customWidth="1"/>
    <col min="35" max="16384" width="9.140625" style="1"/>
  </cols>
  <sheetData>
    <row r="1" spans="1:34" ht="44.25" customHeight="1">
      <c r="A1" s="17" t="s">
        <v>93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9"/>
      <c r="AF1" s="20"/>
      <c r="AG1" s="2"/>
      <c r="AH1" s="2"/>
    </row>
    <row r="2" spans="1:34" ht="15.75" customHeight="1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0"/>
      <c r="AF2" s="20"/>
      <c r="AG2" s="2"/>
      <c r="AH2" s="2"/>
    </row>
    <row r="3" spans="1:34" ht="12.7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ht="38.25" customHeight="1">
      <c r="A4" s="3" t="s">
        <v>94</v>
      </c>
      <c r="B4" s="3" t="s">
        <v>0</v>
      </c>
      <c r="C4" s="3" t="s">
        <v>95</v>
      </c>
      <c r="D4" s="3" t="s">
        <v>96</v>
      </c>
      <c r="E4" s="3" t="s">
        <v>97</v>
      </c>
      <c r="F4" s="3" t="s">
        <v>0</v>
      </c>
      <c r="G4" s="3" t="s">
        <v>0</v>
      </c>
      <c r="H4" s="3" t="s">
        <v>0</v>
      </c>
      <c r="I4" s="3" t="s">
        <v>0</v>
      </c>
      <c r="J4" s="3" t="s">
        <v>0</v>
      </c>
      <c r="K4" s="3" t="s">
        <v>0</v>
      </c>
      <c r="L4" s="3" t="s">
        <v>0</v>
      </c>
      <c r="M4" s="3" t="s">
        <v>0</v>
      </c>
      <c r="N4" s="3" t="s">
        <v>0</v>
      </c>
      <c r="O4" s="3" t="s">
        <v>0</v>
      </c>
      <c r="P4" s="4" t="s">
        <v>0</v>
      </c>
      <c r="Q4" s="3" t="s">
        <v>0</v>
      </c>
      <c r="R4" s="3" t="s">
        <v>0</v>
      </c>
      <c r="S4" s="3" t="s">
        <v>0</v>
      </c>
      <c r="T4" s="3" t="s">
        <v>0</v>
      </c>
      <c r="U4" s="3" t="s">
        <v>0</v>
      </c>
      <c r="V4" s="4" t="s">
        <v>0</v>
      </c>
      <c r="W4" s="3" t="s">
        <v>98</v>
      </c>
      <c r="X4" s="3" t="s">
        <v>0</v>
      </c>
      <c r="Y4" s="3" t="s">
        <v>0</v>
      </c>
      <c r="Z4" s="4" t="s">
        <v>0</v>
      </c>
      <c r="AA4" s="3" t="s">
        <v>0</v>
      </c>
      <c r="AB4" s="3" t="s">
        <v>99</v>
      </c>
      <c r="AC4" s="3" t="s">
        <v>100</v>
      </c>
      <c r="AD4" s="3" t="s">
        <v>0</v>
      </c>
      <c r="AE4" s="3" t="s">
        <v>0</v>
      </c>
      <c r="AF4" s="3" t="s">
        <v>0</v>
      </c>
      <c r="AG4" s="3" t="s">
        <v>101</v>
      </c>
      <c r="AH4" s="3" t="s">
        <v>102</v>
      </c>
    </row>
    <row r="5" spans="1:34" ht="111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  <c r="Q5" s="5"/>
      <c r="R5" s="5"/>
      <c r="S5" s="5"/>
      <c r="T5" s="5"/>
      <c r="U5" s="5"/>
      <c r="V5" s="4"/>
      <c r="W5" s="5"/>
      <c r="X5" s="5"/>
      <c r="Y5" s="5"/>
      <c r="Z5" s="4"/>
      <c r="AA5" s="5"/>
      <c r="AB5" s="5"/>
      <c r="AC5" s="5"/>
      <c r="AD5" s="5"/>
      <c r="AE5" s="5"/>
      <c r="AF5" s="5"/>
      <c r="AG5" s="5"/>
      <c r="AH5" s="5"/>
    </row>
    <row r="6" spans="1:34" s="15" customFormat="1" ht="31.5">
      <c r="A6" s="6" t="s">
        <v>1</v>
      </c>
      <c r="B6" s="16" t="s">
        <v>2</v>
      </c>
      <c r="C6" s="16" t="s">
        <v>3</v>
      </c>
      <c r="D6" s="29">
        <f>SUM(D7:D13)</f>
        <v>357470310.77999997</v>
      </c>
      <c r="E6" s="29">
        <f t="shared" ref="E6:W6" si="0">SUM(E7:E13)</f>
        <v>357470310.77999997</v>
      </c>
      <c r="F6" s="29">
        <f t="shared" si="0"/>
        <v>0</v>
      </c>
      <c r="G6" s="29">
        <f t="shared" si="0"/>
        <v>0</v>
      </c>
      <c r="H6" s="29">
        <f t="shared" si="0"/>
        <v>0</v>
      </c>
      <c r="I6" s="29">
        <f t="shared" si="0"/>
        <v>0</v>
      </c>
      <c r="J6" s="29">
        <f t="shared" si="0"/>
        <v>0</v>
      </c>
      <c r="K6" s="29">
        <f t="shared" si="0"/>
        <v>0</v>
      </c>
      <c r="L6" s="29">
        <f t="shared" si="0"/>
        <v>0</v>
      </c>
      <c r="M6" s="29">
        <f t="shared" si="0"/>
        <v>0</v>
      </c>
      <c r="N6" s="29">
        <f t="shared" si="0"/>
        <v>0</v>
      </c>
      <c r="O6" s="29">
        <f t="shared" si="0"/>
        <v>0</v>
      </c>
      <c r="P6" s="29">
        <f t="shared" si="0"/>
        <v>0</v>
      </c>
      <c r="Q6" s="29">
        <f t="shared" si="0"/>
        <v>0</v>
      </c>
      <c r="R6" s="29">
        <f t="shared" si="0"/>
        <v>0</v>
      </c>
      <c r="S6" s="29">
        <f t="shared" si="0"/>
        <v>0</v>
      </c>
      <c r="T6" s="29">
        <f t="shared" si="0"/>
        <v>0</v>
      </c>
      <c r="U6" s="29">
        <f t="shared" si="0"/>
        <v>0</v>
      </c>
      <c r="V6" s="29">
        <f t="shared" si="0"/>
        <v>0</v>
      </c>
      <c r="W6" s="29">
        <f t="shared" si="0"/>
        <v>58343125.649999999</v>
      </c>
      <c r="X6" s="29">
        <v>0</v>
      </c>
      <c r="Y6" s="29">
        <v>0</v>
      </c>
      <c r="Z6" s="29">
        <v>58343125.649999999</v>
      </c>
      <c r="AA6" s="29">
        <v>-58343125.649999999</v>
      </c>
      <c r="AB6" s="29">
        <f>W6/D6*100</f>
        <v>16.32111084209912</v>
      </c>
      <c r="AC6" s="29">
        <f>W6/E6*100</f>
        <v>16.32111084209912</v>
      </c>
      <c r="AD6" s="29">
        <v>0</v>
      </c>
      <c r="AE6" s="29">
        <v>0</v>
      </c>
      <c r="AF6" s="29">
        <v>0</v>
      </c>
      <c r="AG6" s="29">
        <f t="shared" ref="AG6" si="1">SUM(AG7:AG13)</f>
        <v>47619725.990000002</v>
      </c>
      <c r="AH6" s="29">
        <f>IF(AG6=0,"--",W6/AG6*100)</f>
        <v>122.51881848764077</v>
      </c>
    </row>
    <row r="7" spans="1:34" ht="63" outlineLevel="1">
      <c r="A7" s="23" t="s">
        <v>4</v>
      </c>
      <c r="B7" s="7" t="s">
        <v>2</v>
      </c>
      <c r="C7" s="7" t="s">
        <v>5</v>
      </c>
      <c r="D7" s="26">
        <v>5275900</v>
      </c>
      <c r="E7" s="26">
        <v>5275900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750534.06</v>
      </c>
      <c r="X7" s="26">
        <v>0</v>
      </c>
      <c r="Y7" s="26">
        <v>0</v>
      </c>
      <c r="Z7" s="26">
        <v>750534.06</v>
      </c>
      <c r="AA7" s="26">
        <v>-750534.06</v>
      </c>
      <c r="AB7" s="26">
        <f t="shared" ref="AB7:AB51" si="2">W7/D7*100</f>
        <v>14.225706704069449</v>
      </c>
      <c r="AC7" s="26">
        <f t="shared" ref="AC7:AC51" si="3">W7/E7*100</f>
        <v>14.225706704069449</v>
      </c>
      <c r="AD7" s="24">
        <v>0</v>
      </c>
      <c r="AE7" s="25">
        <v>0</v>
      </c>
      <c r="AF7" s="24">
        <v>0</v>
      </c>
      <c r="AG7" s="26">
        <v>576499.84</v>
      </c>
      <c r="AH7" s="26">
        <f t="shared" ref="AH7:AH51" si="4">IF(AG7=0,"--",W7/AG7*100)</f>
        <v>130.18807776251944</v>
      </c>
    </row>
    <row r="8" spans="1:34" ht="78.75" outlineLevel="1">
      <c r="A8" s="23" t="s">
        <v>6</v>
      </c>
      <c r="B8" s="7" t="s">
        <v>2</v>
      </c>
      <c r="C8" s="7" t="s">
        <v>7</v>
      </c>
      <c r="D8" s="26">
        <v>10862800</v>
      </c>
      <c r="E8" s="26">
        <v>10862800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1994884.26</v>
      </c>
      <c r="X8" s="26">
        <v>0</v>
      </c>
      <c r="Y8" s="26">
        <v>0</v>
      </c>
      <c r="Z8" s="26">
        <v>1994884.26</v>
      </c>
      <c r="AA8" s="26">
        <v>-1994884.26</v>
      </c>
      <c r="AB8" s="26">
        <f t="shared" si="2"/>
        <v>18.364365172883605</v>
      </c>
      <c r="AC8" s="26">
        <f t="shared" si="3"/>
        <v>18.364365172883605</v>
      </c>
      <c r="AD8" s="24">
        <v>0</v>
      </c>
      <c r="AE8" s="25">
        <v>0</v>
      </c>
      <c r="AF8" s="24">
        <v>0</v>
      </c>
      <c r="AG8" s="26">
        <v>1952410.74</v>
      </c>
      <c r="AH8" s="26">
        <f t="shared" si="4"/>
        <v>102.17543978476577</v>
      </c>
    </row>
    <row r="9" spans="1:34" ht="78.75" outlineLevel="1">
      <c r="A9" s="23" t="s">
        <v>8</v>
      </c>
      <c r="B9" s="7" t="s">
        <v>2</v>
      </c>
      <c r="C9" s="7" t="s">
        <v>9</v>
      </c>
      <c r="D9" s="26">
        <v>84668370.230000004</v>
      </c>
      <c r="E9" s="26">
        <v>84668370.230000004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18165649.66</v>
      </c>
      <c r="X9" s="26">
        <v>0</v>
      </c>
      <c r="Y9" s="26">
        <v>0</v>
      </c>
      <c r="Z9" s="26">
        <v>18165649.66</v>
      </c>
      <c r="AA9" s="26">
        <v>-18165649.66</v>
      </c>
      <c r="AB9" s="26">
        <f t="shared" si="2"/>
        <v>21.455060030863191</v>
      </c>
      <c r="AC9" s="26">
        <f t="shared" si="3"/>
        <v>21.455060030863191</v>
      </c>
      <c r="AD9" s="24">
        <v>0</v>
      </c>
      <c r="AE9" s="25">
        <v>0</v>
      </c>
      <c r="AF9" s="24">
        <v>0</v>
      </c>
      <c r="AG9" s="26">
        <v>11122965.039999999</v>
      </c>
      <c r="AH9" s="26">
        <f t="shared" si="4"/>
        <v>163.31661202452185</v>
      </c>
    </row>
    <row r="10" spans="1:34" outlineLevel="1">
      <c r="A10" s="23" t="s">
        <v>10</v>
      </c>
      <c r="B10" s="7" t="s">
        <v>2</v>
      </c>
      <c r="C10" s="7" t="s">
        <v>11</v>
      </c>
      <c r="D10" s="26">
        <v>31671</v>
      </c>
      <c r="E10" s="26">
        <v>31671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f t="shared" si="2"/>
        <v>0</v>
      </c>
      <c r="AC10" s="26">
        <f t="shared" si="3"/>
        <v>0</v>
      </c>
      <c r="AD10" s="24">
        <v>0</v>
      </c>
      <c r="AE10" s="25">
        <v>0</v>
      </c>
      <c r="AF10" s="24">
        <v>0</v>
      </c>
      <c r="AG10" s="26">
        <v>0</v>
      </c>
      <c r="AH10" s="26" t="str">
        <f t="shared" si="4"/>
        <v>--</v>
      </c>
    </row>
    <row r="11" spans="1:34" ht="78.75" outlineLevel="1">
      <c r="A11" s="23" t="s">
        <v>12</v>
      </c>
      <c r="B11" s="7" t="s">
        <v>2</v>
      </c>
      <c r="C11" s="7" t="s">
        <v>13</v>
      </c>
      <c r="D11" s="26">
        <v>18153471.399999999</v>
      </c>
      <c r="E11" s="26">
        <v>18153471.399999999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3966580.56</v>
      </c>
      <c r="X11" s="26">
        <v>0</v>
      </c>
      <c r="Y11" s="26">
        <v>0</v>
      </c>
      <c r="Z11" s="26">
        <v>3966580.56</v>
      </c>
      <c r="AA11" s="26">
        <v>-3966580.56</v>
      </c>
      <c r="AB11" s="26">
        <f t="shared" si="2"/>
        <v>21.850259229207261</v>
      </c>
      <c r="AC11" s="26">
        <f t="shared" si="3"/>
        <v>21.850259229207261</v>
      </c>
      <c r="AD11" s="24">
        <v>0</v>
      </c>
      <c r="AE11" s="25">
        <v>0</v>
      </c>
      <c r="AF11" s="24">
        <v>0</v>
      </c>
      <c r="AG11" s="26">
        <v>3328944.95</v>
      </c>
      <c r="AH11" s="26">
        <f t="shared" si="4"/>
        <v>119.15428520378507</v>
      </c>
    </row>
    <row r="12" spans="1:34" outlineLevel="1">
      <c r="A12" s="23" t="s">
        <v>14</v>
      </c>
      <c r="B12" s="7" t="s">
        <v>2</v>
      </c>
      <c r="C12" s="7" t="s">
        <v>15</v>
      </c>
      <c r="D12" s="26">
        <v>24000000</v>
      </c>
      <c r="E12" s="26">
        <v>24000000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f t="shared" si="2"/>
        <v>0</v>
      </c>
      <c r="AC12" s="26">
        <f t="shared" si="3"/>
        <v>0</v>
      </c>
      <c r="AD12" s="24">
        <v>0</v>
      </c>
      <c r="AE12" s="25">
        <v>0</v>
      </c>
      <c r="AF12" s="24">
        <v>0</v>
      </c>
      <c r="AG12" s="26">
        <v>0</v>
      </c>
      <c r="AH12" s="26" t="str">
        <f t="shared" si="4"/>
        <v>--</v>
      </c>
    </row>
    <row r="13" spans="1:34" ht="31.5" outlineLevel="1">
      <c r="A13" s="23" t="s">
        <v>16</v>
      </c>
      <c r="B13" s="7" t="s">
        <v>2</v>
      </c>
      <c r="C13" s="7" t="s">
        <v>17</v>
      </c>
      <c r="D13" s="26">
        <v>214478098.15000001</v>
      </c>
      <c r="E13" s="26">
        <v>214478098.15000001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33465477.109999999</v>
      </c>
      <c r="X13" s="26">
        <v>0</v>
      </c>
      <c r="Y13" s="26">
        <v>0</v>
      </c>
      <c r="Z13" s="26">
        <v>33465477.109999999</v>
      </c>
      <c r="AA13" s="26">
        <v>-33465477.109999999</v>
      </c>
      <c r="AB13" s="26">
        <f t="shared" si="2"/>
        <v>15.603214220314085</v>
      </c>
      <c r="AC13" s="26">
        <f t="shared" si="3"/>
        <v>15.603214220314085</v>
      </c>
      <c r="AD13" s="24">
        <v>0</v>
      </c>
      <c r="AE13" s="25">
        <v>0</v>
      </c>
      <c r="AF13" s="24">
        <v>0</v>
      </c>
      <c r="AG13" s="26">
        <v>30638905.420000002</v>
      </c>
      <c r="AH13" s="26">
        <f t="shared" si="4"/>
        <v>109.22543299524961</v>
      </c>
    </row>
    <row r="14" spans="1:34" s="15" customFormat="1" ht="63">
      <c r="A14" s="6" t="s">
        <v>18</v>
      </c>
      <c r="B14" s="16" t="s">
        <v>2</v>
      </c>
      <c r="C14" s="16" t="s">
        <v>19</v>
      </c>
      <c r="D14" s="29">
        <f>SUM(D15:D16)</f>
        <v>49705424.909999996</v>
      </c>
      <c r="E14" s="29">
        <f t="shared" ref="E14:AA14" si="5">SUM(E15:E16)</f>
        <v>22617198.469999999</v>
      </c>
      <c r="F14" s="29">
        <f t="shared" si="5"/>
        <v>0</v>
      </c>
      <c r="G14" s="29">
        <f t="shared" si="5"/>
        <v>0</v>
      </c>
      <c r="H14" s="29">
        <f t="shared" si="5"/>
        <v>0</v>
      </c>
      <c r="I14" s="29">
        <f t="shared" si="5"/>
        <v>0</v>
      </c>
      <c r="J14" s="29">
        <f t="shared" si="5"/>
        <v>0</v>
      </c>
      <c r="K14" s="29">
        <f t="shared" si="5"/>
        <v>0</v>
      </c>
      <c r="L14" s="29">
        <f t="shared" si="5"/>
        <v>0</v>
      </c>
      <c r="M14" s="29">
        <f t="shared" si="5"/>
        <v>0</v>
      </c>
      <c r="N14" s="29">
        <f t="shared" si="5"/>
        <v>0</v>
      </c>
      <c r="O14" s="29">
        <f t="shared" si="5"/>
        <v>0</v>
      </c>
      <c r="P14" s="29">
        <f t="shared" si="5"/>
        <v>0</v>
      </c>
      <c r="Q14" s="29">
        <f t="shared" si="5"/>
        <v>0</v>
      </c>
      <c r="R14" s="29">
        <f t="shared" si="5"/>
        <v>0</v>
      </c>
      <c r="S14" s="29">
        <f t="shared" si="5"/>
        <v>0</v>
      </c>
      <c r="T14" s="29">
        <f t="shared" si="5"/>
        <v>0</v>
      </c>
      <c r="U14" s="29">
        <f t="shared" si="5"/>
        <v>0</v>
      </c>
      <c r="V14" s="29">
        <f t="shared" si="5"/>
        <v>0</v>
      </c>
      <c r="W14" s="29">
        <f t="shared" si="5"/>
        <v>5518517.4400000004</v>
      </c>
      <c r="X14" s="29">
        <f t="shared" si="5"/>
        <v>0</v>
      </c>
      <c r="Y14" s="29">
        <f t="shared" si="5"/>
        <v>0</v>
      </c>
      <c r="Z14" s="29">
        <f t="shared" si="5"/>
        <v>5518517.4400000004</v>
      </c>
      <c r="AA14" s="29">
        <f t="shared" si="5"/>
        <v>-5518517.4400000004</v>
      </c>
      <c r="AB14" s="29">
        <f t="shared" si="2"/>
        <v>11.102444954433448</v>
      </c>
      <c r="AC14" s="29">
        <f t="shared" si="3"/>
        <v>24.399650767180102</v>
      </c>
      <c r="AD14" s="8">
        <v>0</v>
      </c>
      <c r="AE14" s="9">
        <v>0</v>
      </c>
      <c r="AF14" s="8">
        <v>0</v>
      </c>
      <c r="AG14" s="29">
        <f t="shared" ref="AG14" si="6">SUM(AG15:AG16)</f>
        <v>3546120.05</v>
      </c>
      <c r="AH14" s="29">
        <f t="shared" si="4"/>
        <v>155.62128078546019</v>
      </c>
    </row>
    <row r="15" spans="1:34" outlineLevel="1">
      <c r="A15" s="23" t="s">
        <v>20</v>
      </c>
      <c r="B15" s="7" t="s">
        <v>2</v>
      </c>
      <c r="C15" s="7" t="s">
        <v>21</v>
      </c>
      <c r="D15" s="26">
        <v>40000</v>
      </c>
      <c r="E15" s="26">
        <v>40000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f t="shared" si="2"/>
        <v>0</v>
      </c>
      <c r="AC15" s="26">
        <f t="shared" si="3"/>
        <v>0</v>
      </c>
      <c r="AD15" s="24">
        <v>0</v>
      </c>
      <c r="AE15" s="25">
        <v>0</v>
      </c>
      <c r="AF15" s="24">
        <v>0</v>
      </c>
      <c r="AG15" s="26">
        <v>0</v>
      </c>
      <c r="AH15" s="26" t="str">
        <f t="shared" si="4"/>
        <v>--</v>
      </c>
    </row>
    <row r="16" spans="1:34" ht="63" outlineLevel="1">
      <c r="A16" s="23" t="s">
        <v>22</v>
      </c>
      <c r="B16" s="7" t="s">
        <v>2</v>
      </c>
      <c r="C16" s="7" t="s">
        <v>23</v>
      </c>
      <c r="D16" s="26">
        <v>49665424.909999996</v>
      </c>
      <c r="E16" s="26">
        <v>22577198.469999999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5518517.4400000004</v>
      </c>
      <c r="X16" s="26">
        <v>0</v>
      </c>
      <c r="Y16" s="26">
        <v>0</v>
      </c>
      <c r="Z16" s="26">
        <v>5518517.4400000004</v>
      </c>
      <c r="AA16" s="26">
        <v>-5518517.4400000004</v>
      </c>
      <c r="AB16" s="26">
        <f t="shared" si="2"/>
        <v>11.111386744400654</v>
      </c>
      <c r="AC16" s="26">
        <f t="shared" si="3"/>
        <v>24.442879604096426</v>
      </c>
      <c r="AD16" s="24">
        <v>0</v>
      </c>
      <c r="AE16" s="25">
        <v>0</v>
      </c>
      <c r="AF16" s="24">
        <v>0</v>
      </c>
      <c r="AG16" s="26">
        <v>3546120.05</v>
      </c>
      <c r="AH16" s="26">
        <f t="shared" si="4"/>
        <v>155.62128078546019</v>
      </c>
    </row>
    <row r="17" spans="1:34" s="15" customFormat="1" ht="31.5">
      <c r="A17" s="6" t="s">
        <v>24</v>
      </c>
      <c r="B17" s="16" t="s">
        <v>2</v>
      </c>
      <c r="C17" s="16" t="s">
        <v>25</v>
      </c>
      <c r="D17" s="29">
        <f>SUM(D18:D23)</f>
        <v>62781422.93</v>
      </c>
      <c r="E17" s="29">
        <f t="shared" ref="E17:AA17" si="7">SUM(E18:E23)</f>
        <v>73837590.230000004</v>
      </c>
      <c r="F17" s="29">
        <f t="shared" si="7"/>
        <v>0</v>
      </c>
      <c r="G17" s="29">
        <f t="shared" si="7"/>
        <v>0</v>
      </c>
      <c r="H17" s="29">
        <f t="shared" si="7"/>
        <v>0</v>
      </c>
      <c r="I17" s="29">
        <f t="shared" si="7"/>
        <v>0</v>
      </c>
      <c r="J17" s="29">
        <f t="shared" si="7"/>
        <v>0</v>
      </c>
      <c r="K17" s="29">
        <f t="shared" si="7"/>
        <v>0</v>
      </c>
      <c r="L17" s="29">
        <f t="shared" si="7"/>
        <v>0</v>
      </c>
      <c r="M17" s="29">
        <f t="shared" si="7"/>
        <v>0</v>
      </c>
      <c r="N17" s="29">
        <f t="shared" si="7"/>
        <v>0</v>
      </c>
      <c r="O17" s="29">
        <f t="shared" si="7"/>
        <v>0</v>
      </c>
      <c r="P17" s="29">
        <f t="shared" si="7"/>
        <v>0</v>
      </c>
      <c r="Q17" s="29">
        <f t="shared" si="7"/>
        <v>0</v>
      </c>
      <c r="R17" s="29">
        <f t="shared" si="7"/>
        <v>0</v>
      </c>
      <c r="S17" s="29">
        <f t="shared" si="7"/>
        <v>0</v>
      </c>
      <c r="T17" s="29">
        <f t="shared" si="7"/>
        <v>0</v>
      </c>
      <c r="U17" s="29">
        <f t="shared" si="7"/>
        <v>0</v>
      </c>
      <c r="V17" s="29">
        <f t="shared" si="7"/>
        <v>0</v>
      </c>
      <c r="W17" s="29">
        <f t="shared" si="7"/>
        <v>6136579.7599999998</v>
      </c>
      <c r="X17" s="29">
        <f t="shared" si="7"/>
        <v>0</v>
      </c>
      <c r="Y17" s="29">
        <f t="shared" si="7"/>
        <v>0</v>
      </c>
      <c r="Z17" s="29">
        <f t="shared" si="7"/>
        <v>6136579.7599999998</v>
      </c>
      <c r="AA17" s="29">
        <f t="shared" si="7"/>
        <v>-6136579.7599999998</v>
      </c>
      <c r="AB17" s="29">
        <f t="shared" si="2"/>
        <v>9.7745152524531989</v>
      </c>
      <c r="AC17" s="29">
        <f t="shared" si="3"/>
        <v>8.3109155389346991</v>
      </c>
      <c r="AD17" s="8">
        <v>0</v>
      </c>
      <c r="AE17" s="9">
        <v>0</v>
      </c>
      <c r="AF17" s="8">
        <v>0</v>
      </c>
      <c r="AG17" s="29">
        <f t="shared" ref="AG17" si="8">SUM(AG18:AG23)</f>
        <v>7730118.4500000002</v>
      </c>
      <c r="AH17" s="29">
        <f t="shared" si="4"/>
        <v>79.385326365859243</v>
      </c>
    </row>
    <row r="18" spans="1:34" outlineLevel="1">
      <c r="A18" s="23" t="s">
        <v>26</v>
      </c>
      <c r="B18" s="7" t="s">
        <v>2</v>
      </c>
      <c r="C18" s="7" t="s">
        <v>27</v>
      </c>
      <c r="D18" s="26">
        <v>6109426.9900000002</v>
      </c>
      <c r="E18" s="26">
        <v>6109426.9900000002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700702.27</v>
      </c>
      <c r="X18" s="26">
        <v>0</v>
      </c>
      <c r="Y18" s="26">
        <v>0</v>
      </c>
      <c r="Z18" s="26">
        <v>700702.27</v>
      </c>
      <c r="AA18" s="26">
        <v>-700702.27</v>
      </c>
      <c r="AB18" s="26">
        <f t="shared" si="2"/>
        <v>11.469197866623494</v>
      </c>
      <c r="AC18" s="26">
        <f t="shared" si="3"/>
        <v>11.469197866623494</v>
      </c>
      <c r="AD18" s="24">
        <v>0</v>
      </c>
      <c r="AE18" s="25">
        <v>0</v>
      </c>
      <c r="AF18" s="24">
        <v>0</v>
      </c>
      <c r="AG18" s="26">
        <v>0</v>
      </c>
      <c r="AH18" s="26" t="str">
        <f t="shared" si="4"/>
        <v>--</v>
      </c>
    </row>
    <row r="19" spans="1:34" outlineLevel="1">
      <c r="A19" s="23" t="s">
        <v>28</v>
      </c>
      <c r="B19" s="7" t="s">
        <v>2</v>
      </c>
      <c r="C19" s="7" t="s">
        <v>29</v>
      </c>
      <c r="D19" s="26">
        <v>0</v>
      </c>
      <c r="E19" s="26">
        <v>11056167.300000001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 t="s">
        <v>103</v>
      </c>
      <c r="AC19" s="26">
        <f t="shared" si="3"/>
        <v>0</v>
      </c>
      <c r="AD19" s="24">
        <v>0</v>
      </c>
      <c r="AE19" s="25">
        <v>0</v>
      </c>
      <c r="AF19" s="24">
        <v>0</v>
      </c>
      <c r="AG19" s="26">
        <v>3402138.45</v>
      </c>
      <c r="AH19" s="26">
        <f t="shared" si="4"/>
        <v>0</v>
      </c>
    </row>
    <row r="20" spans="1:34" outlineLevel="1">
      <c r="A20" s="23" t="s">
        <v>30</v>
      </c>
      <c r="B20" s="7" t="s">
        <v>2</v>
      </c>
      <c r="C20" s="7" t="s">
        <v>31</v>
      </c>
      <c r="D20" s="26">
        <v>60000</v>
      </c>
      <c r="E20" s="26">
        <v>60000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f t="shared" si="2"/>
        <v>0</v>
      </c>
      <c r="AC20" s="26">
        <f t="shared" si="3"/>
        <v>0</v>
      </c>
      <c r="AD20" s="24">
        <v>0</v>
      </c>
      <c r="AE20" s="25">
        <v>0</v>
      </c>
      <c r="AF20" s="24">
        <v>0</v>
      </c>
      <c r="AG20" s="26">
        <v>10000</v>
      </c>
      <c r="AH20" s="26">
        <f t="shared" si="4"/>
        <v>0</v>
      </c>
    </row>
    <row r="21" spans="1:34" outlineLevel="1">
      <c r="A21" s="23" t="s">
        <v>32</v>
      </c>
      <c r="B21" s="7" t="s">
        <v>2</v>
      </c>
      <c r="C21" s="7" t="s">
        <v>33</v>
      </c>
      <c r="D21" s="26">
        <v>9139884.0500000007</v>
      </c>
      <c r="E21" s="26">
        <v>9139884.0500000007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f t="shared" si="2"/>
        <v>0</v>
      </c>
      <c r="AC21" s="26">
        <f t="shared" si="3"/>
        <v>0</v>
      </c>
      <c r="AD21" s="24">
        <v>0</v>
      </c>
      <c r="AE21" s="25">
        <v>0</v>
      </c>
      <c r="AF21" s="24">
        <v>0</v>
      </c>
      <c r="AG21" s="26">
        <v>0</v>
      </c>
      <c r="AH21" s="26" t="str">
        <f t="shared" si="4"/>
        <v>--</v>
      </c>
    </row>
    <row r="22" spans="1:34" ht="31.5" outlineLevel="1">
      <c r="A22" s="23" t="s">
        <v>34</v>
      </c>
      <c r="B22" s="7" t="s">
        <v>2</v>
      </c>
      <c r="C22" s="7" t="s">
        <v>35</v>
      </c>
      <c r="D22" s="26">
        <v>44922111.890000001</v>
      </c>
      <c r="E22" s="26">
        <v>44922111.890000001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5435877.4900000002</v>
      </c>
      <c r="X22" s="26">
        <v>0</v>
      </c>
      <c r="Y22" s="26">
        <v>0</v>
      </c>
      <c r="Z22" s="26">
        <v>5435877.4900000002</v>
      </c>
      <c r="AA22" s="26">
        <v>-5435877.4900000002</v>
      </c>
      <c r="AB22" s="26">
        <f t="shared" si="2"/>
        <v>12.10067216632811</v>
      </c>
      <c r="AC22" s="26">
        <f t="shared" si="3"/>
        <v>12.10067216632811</v>
      </c>
      <c r="AD22" s="24">
        <v>0</v>
      </c>
      <c r="AE22" s="25">
        <v>0</v>
      </c>
      <c r="AF22" s="24">
        <v>0</v>
      </c>
      <c r="AG22" s="26">
        <v>4317980</v>
      </c>
      <c r="AH22" s="26">
        <f t="shared" si="4"/>
        <v>125.8893623870421</v>
      </c>
    </row>
    <row r="23" spans="1:34" ht="31.5" outlineLevel="1">
      <c r="A23" s="23" t="s">
        <v>36</v>
      </c>
      <c r="B23" s="7" t="s">
        <v>2</v>
      </c>
      <c r="C23" s="7" t="s">
        <v>37</v>
      </c>
      <c r="D23" s="26">
        <v>2550000</v>
      </c>
      <c r="E23" s="26">
        <v>2550000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f t="shared" si="2"/>
        <v>0</v>
      </c>
      <c r="AC23" s="26">
        <f t="shared" si="3"/>
        <v>0</v>
      </c>
      <c r="AD23" s="24">
        <v>0</v>
      </c>
      <c r="AE23" s="25">
        <v>0</v>
      </c>
      <c r="AF23" s="24">
        <v>0</v>
      </c>
      <c r="AG23" s="26">
        <v>0</v>
      </c>
      <c r="AH23" s="26" t="str">
        <f t="shared" si="4"/>
        <v>--</v>
      </c>
    </row>
    <row r="24" spans="1:34" s="15" customFormat="1" ht="31.5">
      <c r="A24" s="6" t="s">
        <v>38</v>
      </c>
      <c r="B24" s="16" t="s">
        <v>2</v>
      </c>
      <c r="C24" s="16" t="s">
        <v>39</v>
      </c>
      <c r="D24" s="29">
        <f>SUM(D25:D28)</f>
        <v>151676717.19999999</v>
      </c>
      <c r="E24" s="29">
        <f t="shared" ref="E24:AA24" si="9">SUM(E25:E28)</f>
        <v>141870862.19999999</v>
      </c>
      <c r="F24" s="29">
        <f t="shared" si="9"/>
        <v>0</v>
      </c>
      <c r="G24" s="29">
        <f t="shared" si="9"/>
        <v>0</v>
      </c>
      <c r="H24" s="29">
        <f t="shared" si="9"/>
        <v>0</v>
      </c>
      <c r="I24" s="29">
        <f t="shared" si="9"/>
        <v>0</v>
      </c>
      <c r="J24" s="29">
        <f t="shared" si="9"/>
        <v>0</v>
      </c>
      <c r="K24" s="29">
        <f t="shared" si="9"/>
        <v>0</v>
      </c>
      <c r="L24" s="29">
        <f t="shared" si="9"/>
        <v>0</v>
      </c>
      <c r="M24" s="29">
        <f t="shared" si="9"/>
        <v>0</v>
      </c>
      <c r="N24" s="29">
        <f t="shared" si="9"/>
        <v>0</v>
      </c>
      <c r="O24" s="29">
        <f t="shared" si="9"/>
        <v>0</v>
      </c>
      <c r="P24" s="29">
        <f t="shared" si="9"/>
        <v>0</v>
      </c>
      <c r="Q24" s="29">
        <f t="shared" si="9"/>
        <v>0</v>
      </c>
      <c r="R24" s="29">
        <f t="shared" si="9"/>
        <v>0</v>
      </c>
      <c r="S24" s="29">
        <f t="shared" si="9"/>
        <v>0</v>
      </c>
      <c r="T24" s="29">
        <f t="shared" si="9"/>
        <v>0</v>
      </c>
      <c r="U24" s="29">
        <f t="shared" si="9"/>
        <v>0</v>
      </c>
      <c r="V24" s="29">
        <f t="shared" si="9"/>
        <v>0</v>
      </c>
      <c r="W24" s="29">
        <f t="shared" si="9"/>
        <v>13310727.84</v>
      </c>
      <c r="X24" s="29">
        <f t="shared" si="9"/>
        <v>0</v>
      </c>
      <c r="Y24" s="29">
        <f t="shared" si="9"/>
        <v>0</v>
      </c>
      <c r="Z24" s="29">
        <f t="shared" si="9"/>
        <v>13310727.84</v>
      </c>
      <c r="AA24" s="29">
        <f t="shared" si="9"/>
        <v>-13310727.84</v>
      </c>
      <c r="AB24" s="29">
        <f t="shared" si="2"/>
        <v>8.7757225273069146</v>
      </c>
      <c r="AC24" s="29">
        <f t="shared" si="3"/>
        <v>9.3822844476940102</v>
      </c>
      <c r="AD24" s="8">
        <v>0</v>
      </c>
      <c r="AE24" s="9">
        <v>0</v>
      </c>
      <c r="AF24" s="8">
        <v>0</v>
      </c>
      <c r="AG24" s="29">
        <f t="shared" ref="AG24" si="10">SUM(AG25:AG28)</f>
        <v>34396986.870000005</v>
      </c>
      <c r="AH24" s="29">
        <f t="shared" si="4"/>
        <v>38.697365819589294</v>
      </c>
    </row>
    <row r="25" spans="1:34" outlineLevel="1">
      <c r="A25" s="23" t="s">
        <v>40</v>
      </c>
      <c r="B25" s="7" t="s">
        <v>2</v>
      </c>
      <c r="C25" s="7" t="s">
        <v>41</v>
      </c>
      <c r="D25" s="26">
        <v>37740030.289999999</v>
      </c>
      <c r="E25" s="26">
        <v>37740030.289999999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8123801.3399999999</v>
      </c>
      <c r="X25" s="26">
        <v>0</v>
      </c>
      <c r="Y25" s="26">
        <v>0</v>
      </c>
      <c r="Z25" s="26">
        <v>8123801.3399999999</v>
      </c>
      <c r="AA25" s="26">
        <v>-8123801.3399999999</v>
      </c>
      <c r="AB25" s="26">
        <f t="shared" si="2"/>
        <v>21.525688446923606</v>
      </c>
      <c r="AC25" s="26">
        <f t="shared" si="3"/>
        <v>21.525688446923606</v>
      </c>
      <c r="AD25" s="24">
        <v>0</v>
      </c>
      <c r="AE25" s="25">
        <v>0</v>
      </c>
      <c r="AF25" s="24">
        <v>0</v>
      </c>
      <c r="AG25" s="26">
        <v>571781.51</v>
      </c>
      <c r="AH25" s="26">
        <f t="shared" si="4"/>
        <v>1420.7876956356984</v>
      </c>
    </row>
    <row r="26" spans="1:34" outlineLevel="1">
      <c r="A26" s="23" t="s">
        <v>42</v>
      </c>
      <c r="B26" s="7" t="s">
        <v>2</v>
      </c>
      <c r="C26" s="7" t="s">
        <v>43</v>
      </c>
      <c r="D26" s="26">
        <v>47465779.789999999</v>
      </c>
      <c r="E26" s="26">
        <v>37087279.789999999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1223928.8600000001</v>
      </c>
      <c r="X26" s="26">
        <v>0</v>
      </c>
      <c r="Y26" s="26">
        <v>0</v>
      </c>
      <c r="Z26" s="26">
        <v>1223928.8600000001</v>
      </c>
      <c r="AA26" s="26">
        <v>-1223928.8600000001</v>
      </c>
      <c r="AB26" s="26">
        <f t="shared" si="2"/>
        <v>2.5785499899400266</v>
      </c>
      <c r="AC26" s="26">
        <f t="shared" si="3"/>
        <v>3.3001311148465877</v>
      </c>
      <c r="AD26" s="24">
        <v>0</v>
      </c>
      <c r="AE26" s="25">
        <v>0</v>
      </c>
      <c r="AF26" s="24">
        <v>0</v>
      </c>
      <c r="AG26" s="26">
        <v>31890603.48</v>
      </c>
      <c r="AH26" s="26">
        <f t="shared" si="4"/>
        <v>3.8378980842039558</v>
      </c>
    </row>
    <row r="27" spans="1:34" outlineLevel="1">
      <c r="A27" s="23" t="s">
        <v>44</v>
      </c>
      <c r="B27" s="7" t="s">
        <v>2</v>
      </c>
      <c r="C27" s="7" t="s">
        <v>45</v>
      </c>
      <c r="D27" s="26">
        <v>66059907.119999997</v>
      </c>
      <c r="E27" s="26">
        <v>66632552.119999997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3962997.64</v>
      </c>
      <c r="X27" s="26">
        <v>0</v>
      </c>
      <c r="Y27" s="26">
        <v>0</v>
      </c>
      <c r="Z27" s="26">
        <v>3962997.64</v>
      </c>
      <c r="AA27" s="26">
        <v>-3962997.64</v>
      </c>
      <c r="AB27" s="26">
        <f t="shared" si="2"/>
        <v>5.9990965969738417</v>
      </c>
      <c r="AC27" s="26">
        <f t="shared" si="3"/>
        <v>5.9475399244245555</v>
      </c>
      <c r="AD27" s="24">
        <v>0</v>
      </c>
      <c r="AE27" s="25">
        <v>0</v>
      </c>
      <c r="AF27" s="24">
        <v>0</v>
      </c>
      <c r="AG27" s="26">
        <v>1934601.88</v>
      </c>
      <c r="AH27" s="26">
        <f t="shared" si="4"/>
        <v>204.84822644750039</v>
      </c>
    </row>
    <row r="28" spans="1:34" ht="31.5" outlineLevel="1">
      <c r="A28" s="23" t="s">
        <v>46</v>
      </c>
      <c r="B28" s="7" t="s">
        <v>2</v>
      </c>
      <c r="C28" s="7" t="s">
        <v>47</v>
      </c>
      <c r="D28" s="26">
        <v>411000</v>
      </c>
      <c r="E28" s="26">
        <v>411000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f t="shared" si="2"/>
        <v>0</v>
      </c>
      <c r="AC28" s="26">
        <f t="shared" si="3"/>
        <v>0</v>
      </c>
      <c r="AD28" s="24">
        <v>0</v>
      </c>
      <c r="AE28" s="25">
        <v>0</v>
      </c>
      <c r="AF28" s="24">
        <v>0</v>
      </c>
      <c r="AG28" s="26">
        <v>0</v>
      </c>
      <c r="AH28" s="26" t="str">
        <f t="shared" si="4"/>
        <v>--</v>
      </c>
    </row>
    <row r="29" spans="1:34" s="15" customFormat="1" ht="31.5">
      <c r="A29" s="6" t="s">
        <v>48</v>
      </c>
      <c r="B29" s="16" t="s">
        <v>2</v>
      </c>
      <c r="C29" s="16" t="s">
        <v>49</v>
      </c>
      <c r="D29" s="29">
        <f>D30</f>
        <v>8270000</v>
      </c>
      <c r="E29" s="29">
        <f t="shared" ref="E29:AA29" si="11">E30</f>
        <v>8270000</v>
      </c>
      <c r="F29" s="29">
        <f t="shared" si="11"/>
        <v>0</v>
      </c>
      <c r="G29" s="29">
        <f t="shared" si="11"/>
        <v>0</v>
      </c>
      <c r="H29" s="29">
        <f t="shared" si="11"/>
        <v>0</v>
      </c>
      <c r="I29" s="29">
        <f t="shared" si="11"/>
        <v>0</v>
      </c>
      <c r="J29" s="29">
        <f t="shared" si="11"/>
        <v>0</v>
      </c>
      <c r="K29" s="29">
        <f t="shared" si="11"/>
        <v>0</v>
      </c>
      <c r="L29" s="29">
        <f t="shared" si="11"/>
        <v>0</v>
      </c>
      <c r="M29" s="29">
        <f t="shared" si="11"/>
        <v>0</v>
      </c>
      <c r="N29" s="29">
        <f t="shared" si="11"/>
        <v>0</v>
      </c>
      <c r="O29" s="29">
        <f t="shared" si="11"/>
        <v>0</v>
      </c>
      <c r="P29" s="29">
        <f t="shared" si="11"/>
        <v>0</v>
      </c>
      <c r="Q29" s="29">
        <f t="shared" si="11"/>
        <v>0</v>
      </c>
      <c r="R29" s="29">
        <f t="shared" si="11"/>
        <v>0</v>
      </c>
      <c r="S29" s="29">
        <f t="shared" si="11"/>
        <v>0</v>
      </c>
      <c r="T29" s="29">
        <f t="shared" si="11"/>
        <v>0</v>
      </c>
      <c r="U29" s="29">
        <f t="shared" si="11"/>
        <v>0</v>
      </c>
      <c r="V29" s="29">
        <f t="shared" si="11"/>
        <v>0</v>
      </c>
      <c r="W29" s="29">
        <f t="shared" si="11"/>
        <v>1366666.66</v>
      </c>
      <c r="X29" s="29">
        <f t="shared" si="11"/>
        <v>0</v>
      </c>
      <c r="Y29" s="29">
        <f t="shared" si="11"/>
        <v>0</v>
      </c>
      <c r="Z29" s="29">
        <f t="shared" si="11"/>
        <v>1366666.66</v>
      </c>
      <c r="AA29" s="29">
        <f t="shared" si="11"/>
        <v>-1366666.66</v>
      </c>
      <c r="AB29" s="29">
        <f t="shared" si="2"/>
        <v>16.525594437726724</v>
      </c>
      <c r="AC29" s="29">
        <f t="shared" si="3"/>
        <v>16.525594437726724</v>
      </c>
      <c r="AD29" s="8">
        <v>0</v>
      </c>
      <c r="AE29" s="9">
        <v>0</v>
      </c>
      <c r="AF29" s="8">
        <v>0</v>
      </c>
      <c r="AG29" s="29">
        <f t="shared" ref="AG29" si="12">AG30</f>
        <v>1406666.67</v>
      </c>
      <c r="AH29" s="29">
        <f t="shared" si="4"/>
        <v>97.156397400103316</v>
      </c>
    </row>
    <row r="30" spans="1:34" ht="31.5" outlineLevel="1">
      <c r="A30" s="23" t="s">
        <v>50</v>
      </c>
      <c r="B30" s="7" t="s">
        <v>2</v>
      </c>
      <c r="C30" s="7" t="s">
        <v>51</v>
      </c>
      <c r="D30" s="26">
        <v>8270000</v>
      </c>
      <c r="E30" s="26">
        <v>8270000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1366666.66</v>
      </c>
      <c r="X30" s="26">
        <v>0</v>
      </c>
      <c r="Y30" s="26">
        <v>0</v>
      </c>
      <c r="Z30" s="26">
        <v>1366666.66</v>
      </c>
      <c r="AA30" s="26">
        <v>-1366666.66</v>
      </c>
      <c r="AB30" s="26">
        <f t="shared" si="2"/>
        <v>16.525594437726724</v>
      </c>
      <c r="AC30" s="26">
        <f t="shared" si="3"/>
        <v>16.525594437726724</v>
      </c>
      <c r="AD30" s="24">
        <v>0</v>
      </c>
      <c r="AE30" s="25">
        <v>0</v>
      </c>
      <c r="AF30" s="24">
        <v>0</v>
      </c>
      <c r="AG30" s="26">
        <v>1406666.67</v>
      </c>
      <c r="AH30" s="26">
        <f t="shared" si="4"/>
        <v>97.156397400103316</v>
      </c>
    </row>
    <row r="31" spans="1:34" s="15" customFormat="1">
      <c r="A31" s="6" t="s">
        <v>52</v>
      </c>
      <c r="B31" s="16" t="s">
        <v>2</v>
      </c>
      <c r="C31" s="16" t="s">
        <v>53</v>
      </c>
      <c r="D31" s="29">
        <f>SUM(D32:D37)</f>
        <v>928468462.80999994</v>
      </c>
      <c r="E31" s="29">
        <f t="shared" ref="E31:AA31" si="13">SUM(E32:E37)</f>
        <v>928468462.80999994</v>
      </c>
      <c r="F31" s="29">
        <f t="shared" ref="F31" si="14">SUM(F32:F37)</f>
        <v>0</v>
      </c>
      <c r="G31" s="29">
        <f t="shared" ref="G31" si="15">SUM(G32:G37)</f>
        <v>0</v>
      </c>
      <c r="H31" s="29">
        <f t="shared" ref="H31" si="16">SUM(H32:H37)</f>
        <v>0</v>
      </c>
      <c r="I31" s="29">
        <f t="shared" ref="I31" si="17">SUM(I32:I37)</f>
        <v>0</v>
      </c>
      <c r="J31" s="29">
        <f t="shared" ref="J31" si="18">SUM(J32:J37)</f>
        <v>0</v>
      </c>
      <c r="K31" s="29">
        <f t="shared" ref="K31" si="19">SUM(K32:K37)</f>
        <v>0</v>
      </c>
      <c r="L31" s="29">
        <f t="shared" ref="L31" si="20">SUM(L32:L37)</f>
        <v>0</v>
      </c>
      <c r="M31" s="29">
        <f t="shared" ref="M31" si="21">SUM(M32:M37)</f>
        <v>0</v>
      </c>
      <c r="N31" s="29">
        <f t="shared" ref="N31" si="22">SUM(N32:N37)</f>
        <v>0</v>
      </c>
      <c r="O31" s="29">
        <f t="shared" ref="O31" si="23">SUM(O32:O37)</f>
        <v>0</v>
      </c>
      <c r="P31" s="29">
        <f t="shared" ref="P31" si="24">SUM(P32:P37)</f>
        <v>0</v>
      </c>
      <c r="Q31" s="29">
        <f t="shared" ref="Q31" si="25">SUM(Q32:Q37)</f>
        <v>0</v>
      </c>
      <c r="R31" s="29">
        <f t="shared" ref="R31" si="26">SUM(R32:R37)</f>
        <v>0</v>
      </c>
      <c r="S31" s="29">
        <f t="shared" ref="S31" si="27">SUM(S32:S37)</f>
        <v>0</v>
      </c>
      <c r="T31" s="29">
        <f t="shared" ref="T31" si="28">SUM(T32:T37)</f>
        <v>0</v>
      </c>
      <c r="U31" s="29">
        <f t="shared" ref="U31" si="29">SUM(U32:U37)</f>
        <v>0</v>
      </c>
      <c r="V31" s="29">
        <f t="shared" ref="V31" si="30">SUM(V32:V37)</f>
        <v>0</v>
      </c>
      <c r="W31" s="29">
        <f t="shared" ref="W31" si="31">SUM(W32:W37)</f>
        <v>230198550.78</v>
      </c>
      <c r="X31" s="29">
        <f t="shared" si="13"/>
        <v>0</v>
      </c>
      <c r="Y31" s="29">
        <f t="shared" si="13"/>
        <v>0</v>
      </c>
      <c r="Z31" s="29">
        <f t="shared" si="13"/>
        <v>230198550.78</v>
      </c>
      <c r="AA31" s="29">
        <f t="shared" si="13"/>
        <v>-230198550.78</v>
      </c>
      <c r="AB31" s="29">
        <f t="shared" si="2"/>
        <v>24.793362402779575</v>
      </c>
      <c r="AC31" s="29">
        <f t="shared" si="3"/>
        <v>24.793362402779575</v>
      </c>
      <c r="AD31" s="8">
        <v>0</v>
      </c>
      <c r="AE31" s="9">
        <v>0</v>
      </c>
      <c r="AF31" s="8">
        <v>0</v>
      </c>
      <c r="AG31" s="29">
        <f t="shared" ref="AG31" si="32">SUM(AG32:AG37)</f>
        <v>168495984.93000001</v>
      </c>
      <c r="AH31" s="29">
        <f t="shared" si="4"/>
        <v>136.61960602540987</v>
      </c>
    </row>
    <row r="32" spans="1:34" outlineLevel="1">
      <c r="A32" s="23" t="s">
        <v>54</v>
      </c>
      <c r="B32" s="7" t="s">
        <v>2</v>
      </c>
      <c r="C32" s="7" t="s">
        <v>55</v>
      </c>
      <c r="D32" s="26">
        <v>262254433</v>
      </c>
      <c r="E32" s="26">
        <v>262254433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72326832.459999993</v>
      </c>
      <c r="X32" s="26">
        <v>0</v>
      </c>
      <c r="Y32" s="26">
        <v>0</v>
      </c>
      <c r="Z32" s="26">
        <v>72326832.459999993</v>
      </c>
      <c r="AA32" s="26">
        <v>-72326832.459999993</v>
      </c>
      <c r="AB32" s="26">
        <f t="shared" si="2"/>
        <v>27.578878889723089</v>
      </c>
      <c r="AC32" s="26">
        <f t="shared" si="3"/>
        <v>27.578878889723089</v>
      </c>
      <c r="AD32" s="24">
        <v>0</v>
      </c>
      <c r="AE32" s="25">
        <v>0</v>
      </c>
      <c r="AF32" s="24">
        <v>0</v>
      </c>
      <c r="AG32" s="26">
        <v>59550028.280000001</v>
      </c>
      <c r="AH32" s="26">
        <f t="shared" si="4"/>
        <v>121.45558037340362</v>
      </c>
    </row>
    <row r="33" spans="1:34" outlineLevel="1">
      <c r="A33" s="23" t="s">
        <v>56</v>
      </c>
      <c r="B33" s="7" t="s">
        <v>2</v>
      </c>
      <c r="C33" s="7" t="s">
        <v>57</v>
      </c>
      <c r="D33" s="26">
        <v>601663858.77999997</v>
      </c>
      <c r="E33" s="26">
        <v>601663858.77999997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143821295.53</v>
      </c>
      <c r="X33" s="26">
        <v>0</v>
      </c>
      <c r="Y33" s="26">
        <v>0</v>
      </c>
      <c r="Z33" s="26">
        <v>143821295.53</v>
      </c>
      <c r="AA33" s="26">
        <v>-143821295.53</v>
      </c>
      <c r="AB33" s="26">
        <f t="shared" si="2"/>
        <v>23.903927987568991</v>
      </c>
      <c r="AC33" s="26">
        <f t="shared" si="3"/>
        <v>23.903927987568991</v>
      </c>
      <c r="AD33" s="24">
        <v>0</v>
      </c>
      <c r="AE33" s="25">
        <v>0</v>
      </c>
      <c r="AF33" s="24">
        <v>0</v>
      </c>
      <c r="AG33" s="26">
        <v>99922861.349999994</v>
      </c>
      <c r="AH33" s="26">
        <f t="shared" si="4"/>
        <v>143.9323229808611</v>
      </c>
    </row>
    <row r="34" spans="1:34" ht="31.5" outlineLevel="1">
      <c r="A34" s="23" t="s">
        <v>58</v>
      </c>
      <c r="B34" s="7" t="s">
        <v>2</v>
      </c>
      <c r="C34" s="7" t="s">
        <v>59</v>
      </c>
      <c r="D34" s="26">
        <v>33284421</v>
      </c>
      <c r="E34" s="26">
        <v>33284421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9400449.1699999999</v>
      </c>
      <c r="X34" s="26">
        <v>0</v>
      </c>
      <c r="Y34" s="26">
        <v>0</v>
      </c>
      <c r="Z34" s="26">
        <v>9400449.1699999999</v>
      </c>
      <c r="AA34" s="26">
        <v>-9400449.1699999999</v>
      </c>
      <c r="AB34" s="26">
        <f t="shared" si="2"/>
        <v>28.242790132957396</v>
      </c>
      <c r="AC34" s="26">
        <f t="shared" si="3"/>
        <v>28.242790132957396</v>
      </c>
      <c r="AD34" s="24">
        <v>0</v>
      </c>
      <c r="AE34" s="25">
        <v>0</v>
      </c>
      <c r="AF34" s="24">
        <v>0</v>
      </c>
      <c r="AG34" s="26">
        <v>5983073.2699999996</v>
      </c>
      <c r="AH34" s="26">
        <f t="shared" si="4"/>
        <v>157.11740013506471</v>
      </c>
    </row>
    <row r="35" spans="1:34" ht="47.25" outlineLevel="1">
      <c r="A35" s="23" t="s">
        <v>60</v>
      </c>
      <c r="B35" s="7" t="s">
        <v>2</v>
      </c>
      <c r="C35" s="7" t="s">
        <v>61</v>
      </c>
      <c r="D35" s="26">
        <v>590500</v>
      </c>
      <c r="E35" s="26">
        <v>590500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13500</v>
      </c>
      <c r="X35" s="26">
        <v>0</v>
      </c>
      <c r="Y35" s="26">
        <v>0</v>
      </c>
      <c r="Z35" s="26">
        <v>13500</v>
      </c>
      <c r="AA35" s="26">
        <v>-13500</v>
      </c>
      <c r="AB35" s="26">
        <f t="shared" si="2"/>
        <v>2.2861981371718882</v>
      </c>
      <c r="AC35" s="26">
        <f t="shared" si="3"/>
        <v>2.2861981371718882</v>
      </c>
      <c r="AD35" s="24">
        <v>0</v>
      </c>
      <c r="AE35" s="25">
        <v>0</v>
      </c>
      <c r="AF35" s="24">
        <v>0</v>
      </c>
      <c r="AG35" s="26">
        <v>39450</v>
      </c>
      <c r="AH35" s="26">
        <f t="shared" si="4"/>
        <v>34.22053231939163</v>
      </c>
    </row>
    <row r="36" spans="1:34" outlineLevel="1">
      <c r="A36" s="23" t="s">
        <v>62</v>
      </c>
      <c r="B36" s="7" t="s">
        <v>2</v>
      </c>
      <c r="C36" s="7" t="s">
        <v>63</v>
      </c>
      <c r="D36" s="26">
        <v>1229000</v>
      </c>
      <c r="E36" s="26">
        <v>1229000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78984.47</v>
      </c>
      <c r="X36" s="26">
        <v>0</v>
      </c>
      <c r="Y36" s="26">
        <v>0</v>
      </c>
      <c r="Z36" s="26">
        <v>78984.47</v>
      </c>
      <c r="AA36" s="26">
        <v>-78984.47</v>
      </c>
      <c r="AB36" s="26">
        <f t="shared" si="2"/>
        <v>6.4267266069975584</v>
      </c>
      <c r="AC36" s="26">
        <f t="shared" si="3"/>
        <v>6.4267266069975584</v>
      </c>
      <c r="AD36" s="24">
        <v>0</v>
      </c>
      <c r="AE36" s="25">
        <v>0</v>
      </c>
      <c r="AF36" s="24">
        <v>0</v>
      </c>
      <c r="AG36" s="26">
        <v>31818</v>
      </c>
      <c r="AH36" s="26">
        <f t="shared" si="4"/>
        <v>248.23832421899553</v>
      </c>
    </row>
    <row r="37" spans="1:34" ht="31.5" outlineLevel="1">
      <c r="A37" s="23" t="s">
        <v>64</v>
      </c>
      <c r="B37" s="7" t="s">
        <v>2</v>
      </c>
      <c r="C37" s="7" t="s">
        <v>65</v>
      </c>
      <c r="D37" s="26">
        <v>29446250.030000001</v>
      </c>
      <c r="E37" s="26">
        <v>29446250.030000001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4557489.1500000004</v>
      </c>
      <c r="X37" s="26">
        <v>0</v>
      </c>
      <c r="Y37" s="26">
        <v>0</v>
      </c>
      <c r="Z37" s="26">
        <v>4557489.1500000004</v>
      </c>
      <c r="AA37" s="26">
        <v>-4557489.1500000004</v>
      </c>
      <c r="AB37" s="26">
        <f t="shared" si="2"/>
        <v>15.477315941271996</v>
      </c>
      <c r="AC37" s="26">
        <f t="shared" si="3"/>
        <v>15.477315941271996</v>
      </c>
      <c r="AD37" s="24">
        <v>0</v>
      </c>
      <c r="AE37" s="25">
        <v>0</v>
      </c>
      <c r="AF37" s="24">
        <v>0</v>
      </c>
      <c r="AG37" s="26">
        <v>2968754.03</v>
      </c>
      <c r="AH37" s="26">
        <f t="shared" si="4"/>
        <v>153.51521560713471</v>
      </c>
    </row>
    <row r="38" spans="1:34" s="15" customFormat="1" ht="31.5">
      <c r="A38" s="6" t="s">
        <v>66</v>
      </c>
      <c r="B38" s="16" t="s">
        <v>2</v>
      </c>
      <c r="C38" s="16" t="s">
        <v>67</v>
      </c>
      <c r="D38" s="29">
        <f>SUM(D39:D40)</f>
        <v>103105197.28999999</v>
      </c>
      <c r="E38" s="29">
        <f t="shared" ref="E38:W38" si="33">SUM(E39:E40)</f>
        <v>103105197.28999999</v>
      </c>
      <c r="F38" s="29">
        <f t="shared" si="33"/>
        <v>0</v>
      </c>
      <c r="G38" s="29">
        <f t="shared" si="33"/>
        <v>0</v>
      </c>
      <c r="H38" s="29">
        <f t="shared" si="33"/>
        <v>0</v>
      </c>
      <c r="I38" s="29">
        <f t="shared" si="33"/>
        <v>0</v>
      </c>
      <c r="J38" s="29">
        <f t="shared" si="33"/>
        <v>0</v>
      </c>
      <c r="K38" s="29">
        <f t="shared" si="33"/>
        <v>0</v>
      </c>
      <c r="L38" s="29">
        <f t="shared" si="33"/>
        <v>0</v>
      </c>
      <c r="M38" s="29">
        <f t="shared" si="33"/>
        <v>0</v>
      </c>
      <c r="N38" s="29">
        <f t="shared" si="33"/>
        <v>0</v>
      </c>
      <c r="O38" s="29">
        <f t="shared" si="33"/>
        <v>0</v>
      </c>
      <c r="P38" s="29">
        <f t="shared" si="33"/>
        <v>0</v>
      </c>
      <c r="Q38" s="29">
        <f t="shared" si="33"/>
        <v>0</v>
      </c>
      <c r="R38" s="29">
        <f t="shared" si="33"/>
        <v>0</v>
      </c>
      <c r="S38" s="29">
        <f t="shared" si="33"/>
        <v>0</v>
      </c>
      <c r="T38" s="29">
        <f t="shared" si="33"/>
        <v>0</v>
      </c>
      <c r="U38" s="29">
        <f t="shared" si="33"/>
        <v>0</v>
      </c>
      <c r="V38" s="29">
        <f t="shared" si="33"/>
        <v>0</v>
      </c>
      <c r="W38" s="29">
        <f t="shared" si="33"/>
        <v>26082685.02</v>
      </c>
      <c r="X38" s="29">
        <v>0</v>
      </c>
      <c r="Y38" s="29">
        <v>0</v>
      </c>
      <c r="Z38" s="29">
        <v>26082685.02</v>
      </c>
      <c r="AA38" s="29">
        <v>-26082685.02</v>
      </c>
      <c r="AB38" s="29">
        <f t="shared" si="2"/>
        <v>25.297158344635374</v>
      </c>
      <c r="AC38" s="29">
        <f t="shared" si="3"/>
        <v>25.297158344635374</v>
      </c>
      <c r="AD38" s="8">
        <v>0</v>
      </c>
      <c r="AE38" s="9">
        <v>0</v>
      </c>
      <c r="AF38" s="8">
        <v>0</v>
      </c>
      <c r="AG38" s="29">
        <f t="shared" ref="AG38" si="34">SUM(AG39:AG40)</f>
        <v>18285658.850000001</v>
      </c>
      <c r="AH38" s="29">
        <f t="shared" si="4"/>
        <v>142.64011613669584</v>
      </c>
    </row>
    <row r="39" spans="1:34" outlineLevel="1">
      <c r="A39" s="23" t="s">
        <v>68</v>
      </c>
      <c r="B39" s="7" t="s">
        <v>2</v>
      </c>
      <c r="C39" s="7" t="s">
        <v>69</v>
      </c>
      <c r="D39" s="26">
        <v>99156365.349999994</v>
      </c>
      <c r="E39" s="26">
        <v>99156365.349999994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25226329.399999999</v>
      </c>
      <c r="X39" s="26">
        <v>0</v>
      </c>
      <c r="Y39" s="26">
        <v>0</v>
      </c>
      <c r="Z39" s="26">
        <v>25226329.399999999</v>
      </c>
      <c r="AA39" s="26">
        <v>-25226329.399999999</v>
      </c>
      <c r="AB39" s="26">
        <f t="shared" si="2"/>
        <v>25.44095813814539</v>
      </c>
      <c r="AC39" s="26">
        <f t="shared" si="3"/>
        <v>25.44095813814539</v>
      </c>
      <c r="AD39" s="24">
        <v>0</v>
      </c>
      <c r="AE39" s="25">
        <v>0</v>
      </c>
      <c r="AF39" s="24">
        <v>0</v>
      </c>
      <c r="AG39" s="26">
        <v>17892721.41</v>
      </c>
      <c r="AH39" s="26">
        <f t="shared" si="4"/>
        <v>140.98654319795838</v>
      </c>
    </row>
    <row r="40" spans="1:34" ht="31.5" outlineLevel="1">
      <c r="A40" s="23" t="s">
        <v>70</v>
      </c>
      <c r="B40" s="7" t="s">
        <v>2</v>
      </c>
      <c r="C40" s="7" t="s">
        <v>71</v>
      </c>
      <c r="D40" s="26">
        <v>3948831.94</v>
      </c>
      <c r="E40" s="26">
        <v>3948831.94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856355.62</v>
      </c>
      <c r="X40" s="26">
        <v>0</v>
      </c>
      <c r="Y40" s="26">
        <v>0</v>
      </c>
      <c r="Z40" s="26">
        <v>856355.62</v>
      </c>
      <c r="AA40" s="26">
        <v>-856355.62</v>
      </c>
      <c r="AB40" s="26">
        <f t="shared" si="2"/>
        <v>21.68630200048473</v>
      </c>
      <c r="AC40" s="26">
        <f t="shared" si="3"/>
        <v>21.68630200048473</v>
      </c>
      <c r="AD40" s="24">
        <v>0</v>
      </c>
      <c r="AE40" s="25">
        <v>0</v>
      </c>
      <c r="AF40" s="24">
        <v>0</v>
      </c>
      <c r="AG40" s="26">
        <v>392937.44</v>
      </c>
      <c r="AH40" s="26">
        <f t="shared" si="4"/>
        <v>217.9368858309862</v>
      </c>
    </row>
    <row r="41" spans="1:34" s="15" customFormat="1">
      <c r="A41" s="6" t="s">
        <v>72</v>
      </c>
      <c r="B41" s="16" t="s">
        <v>2</v>
      </c>
      <c r="C41" s="16" t="s">
        <v>73</v>
      </c>
      <c r="D41" s="29">
        <f>SUM(D42:D45)</f>
        <v>195600426.39999998</v>
      </c>
      <c r="E41" s="29">
        <f t="shared" ref="E41:W41" si="35">SUM(E42:E45)</f>
        <v>194759292.60999998</v>
      </c>
      <c r="F41" s="29">
        <f t="shared" si="35"/>
        <v>0</v>
      </c>
      <c r="G41" s="29">
        <f t="shared" si="35"/>
        <v>0</v>
      </c>
      <c r="H41" s="29">
        <f t="shared" si="35"/>
        <v>0</v>
      </c>
      <c r="I41" s="29">
        <f t="shared" si="35"/>
        <v>0</v>
      </c>
      <c r="J41" s="29">
        <f t="shared" si="35"/>
        <v>0</v>
      </c>
      <c r="K41" s="29">
        <f t="shared" si="35"/>
        <v>0</v>
      </c>
      <c r="L41" s="29">
        <f t="shared" si="35"/>
        <v>0</v>
      </c>
      <c r="M41" s="29">
        <f t="shared" si="35"/>
        <v>0</v>
      </c>
      <c r="N41" s="29">
        <f t="shared" si="35"/>
        <v>0</v>
      </c>
      <c r="O41" s="29">
        <f t="shared" si="35"/>
        <v>0</v>
      </c>
      <c r="P41" s="29">
        <f t="shared" si="35"/>
        <v>0</v>
      </c>
      <c r="Q41" s="29">
        <f t="shared" si="35"/>
        <v>0</v>
      </c>
      <c r="R41" s="29">
        <f t="shared" si="35"/>
        <v>0</v>
      </c>
      <c r="S41" s="29">
        <f t="shared" si="35"/>
        <v>0</v>
      </c>
      <c r="T41" s="29">
        <f t="shared" si="35"/>
        <v>0</v>
      </c>
      <c r="U41" s="29">
        <f t="shared" si="35"/>
        <v>0</v>
      </c>
      <c r="V41" s="29">
        <f t="shared" si="35"/>
        <v>0</v>
      </c>
      <c r="W41" s="29">
        <f t="shared" si="35"/>
        <v>14765232.25</v>
      </c>
      <c r="X41" s="29">
        <v>0</v>
      </c>
      <c r="Y41" s="29">
        <v>0</v>
      </c>
      <c r="Z41" s="29">
        <v>14765232.25</v>
      </c>
      <c r="AA41" s="29">
        <v>-14765232.25</v>
      </c>
      <c r="AB41" s="29">
        <f t="shared" si="2"/>
        <v>7.5486707885826991</v>
      </c>
      <c r="AC41" s="29">
        <f t="shared" si="3"/>
        <v>7.5812722731371602</v>
      </c>
      <c r="AD41" s="8">
        <v>0</v>
      </c>
      <c r="AE41" s="9">
        <v>0</v>
      </c>
      <c r="AF41" s="8">
        <v>0</v>
      </c>
      <c r="AG41" s="29">
        <f t="shared" ref="AG41" si="36">SUM(AG42:AG45)</f>
        <v>45630860.450000003</v>
      </c>
      <c r="AH41" s="29">
        <f t="shared" si="4"/>
        <v>32.357996549679349</v>
      </c>
    </row>
    <row r="42" spans="1:34" outlineLevel="1">
      <c r="A42" s="23" t="s">
        <v>74</v>
      </c>
      <c r="B42" s="7" t="s">
        <v>2</v>
      </c>
      <c r="C42" s="7" t="s">
        <v>75</v>
      </c>
      <c r="D42" s="26">
        <v>3345600</v>
      </c>
      <c r="E42" s="26">
        <v>3345600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835851.55</v>
      </c>
      <c r="X42" s="26">
        <v>0</v>
      </c>
      <c r="Y42" s="26">
        <v>0</v>
      </c>
      <c r="Z42" s="26">
        <v>835851.55</v>
      </c>
      <c r="AA42" s="26">
        <v>-835851.55</v>
      </c>
      <c r="AB42" s="26">
        <f t="shared" si="2"/>
        <v>24.983606826877093</v>
      </c>
      <c r="AC42" s="26">
        <f t="shared" si="3"/>
        <v>24.983606826877093</v>
      </c>
      <c r="AD42" s="24">
        <v>0</v>
      </c>
      <c r="AE42" s="25">
        <v>0</v>
      </c>
      <c r="AF42" s="24">
        <v>0</v>
      </c>
      <c r="AG42" s="26">
        <v>411807.98</v>
      </c>
      <c r="AH42" s="26">
        <f t="shared" si="4"/>
        <v>202.9711881736726</v>
      </c>
    </row>
    <row r="43" spans="1:34" ht="31.5" outlineLevel="1">
      <c r="A43" s="23" t="s">
        <v>76</v>
      </c>
      <c r="B43" s="7" t="s">
        <v>2</v>
      </c>
      <c r="C43" s="7" t="s">
        <v>77</v>
      </c>
      <c r="D43" s="26">
        <v>85918244.900000006</v>
      </c>
      <c r="E43" s="26">
        <v>85077111.109999999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1037237.14</v>
      </c>
      <c r="X43" s="26">
        <v>0</v>
      </c>
      <c r="Y43" s="26">
        <v>0</v>
      </c>
      <c r="Z43" s="26">
        <v>1037237.14</v>
      </c>
      <c r="AA43" s="26">
        <v>-1037237.14</v>
      </c>
      <c r="AB43" s="26">
        <f t="shared" si="2"/>
        <v>1.2072373466278754</v>
      </c>
      <c r="AC43" s="26">
        <f t="shared" si="3"/>
        <v>1.2191729672848315</v>
      </c>
      <c r="AD43" s="24">
        <v>0</v>
      </c>
      <c r="AE43" s="25">
        <v>0</v>
      </c>
      <c r="AF43" s="24">
        <v>0</v>
      </c>
      <c r="AG43" s="26">
        <v>33074358.27</v>
      </c>
      <c r="AH43" s="26">
        <f t="shared" si="4"/>
        <v>3.136076387431598</v>
      </c>
    </row>
    <row r="44" spans="1:34" outlineLevel="1">
      <c r="A44" s="23" t="s">
        <v>78</v>
      </c>
      <c r="B44" s="7" t="s">
        <v>2</v>
      </c>
      <c r="C44" s="7" t="s">
        <v>79</v>
      </c>
      <c r="D44" s="26">
        <v>105323630.3</v>
      </c>
      <c r="E44" s="26">
        <v>105323630.3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12892143.560000001</v>
      </c>
      <c r="X44" s="26">
        <v>0</v>
      </c>
      <c r="Y44" s="26">
        <v>0</v>
      </c>
      <c r="Z44" s="26">
        <v>12892143.560000001</v>
      </c>
      <c r="AA44" s="26">
        <v>-12892143.560000001</v>
      </c>
      <c r="AB44" s="26">
        <f t="shared" si="2"/>
        <v>12.240504360966753</v>
      </c>
      <c r="AC44" s="26">
        <f t="shared" si="3"/>
        <v>12.240504360966753</v>
      </c>
      <c r="AD44" s="24">
        <v>0</v>
      </c>
      <c r="AE44" s="25">
        <v>0</v>
      </c>
      <c r="AF44" s="24">
        <v>0</v>
      </c>
      <c r="AG44" s="26">
        <v>12144694.199999999</v>
      </c>
      <c r="AH44" s="26">
        <f t="shared" si="4"/>
        <v>106.15453421626707</v>
      </c>
    </row>
    <row r="45" spans="1:34" ht="31.5" outlineLevel="1">
      <c r="A45" s="23" t="s">
        <v>80</v>
      </c>
      <c r="B45" s="7" t="s">
        <v>2</v>
      </c>
      <c r="C45" s="7" t="s">
        <v>81</v>
      </c>
      <c r="D45" s="26">
        <v>1012951.2</v>
      </c>
      <c r="E45" s="26">
        <v>1012951.2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f t="shared" si="2"/>
        <v>0</v>
      </c>
      <c r="AC45" s="26">
        <f t="shared" si="3"/>
        <v>0</v>
      </c>
      <c r="AD45" s="24">
        <v>0</v>
      </c>
      <c r="AE45" s="25">
        <v>0</v>
      </c>
      <c r="AF45" s="24">
        <v>0</v>
      </c>
      <c r="AG45" s="26">
        <v>0</v>
      </c>
      <c r="AH45" s="26" t="str">
        <f t="shared" si="4"/>
        <v>--</v>
      </c>
    </row>
    <row r="46" spans="1:34" s="15" customFormat="1" ht="31.5">
      <c r="A46" s="6" t="s">
        <v>82</v>
      </c>
      <c r="B46" s="16" t="s">
        <v>2</v>
      </c>
      <c r="C46" s="16" t="s">
        <v>83</v>
      </c>
      <c r="D46" s="29">
        <f>SUM(D47:D48)</f>
        <v>24151283.98</v>
      </c>
      <c r="E46" s="29">
        <f t="shared" ref="E46:AA46" si="37">SUM(E47:E48)</f>
        <v>24151283.98</v>
      </c>
      <c r="F46" s="29">
        <f t="shared" si="37"/>
        <v>0</v>
      </c>
      <c r="G46" s="29">
        <f t="shared" si="37"/>
        <v>0</v>
      </c>
      <c r="H46" s="29">
        <f t="shared" si="37"/>
        <v>0</v>
      </c>
      <c r="I46" s="29">
        <f t="shared" si="37"/>
        <v>0</v>
      </c>
      <c r="J46" s="29">
        <f t="shared" si="37"/>
        <v>0</v>
      </c>
      <c r="K46" s="29">
        <f t="shared" si="37"/>
        <v>0</v>
      </c>
      <c r="L46" s="29">
        <f t="shared" si="37"/>
        <v>0</v>
      </c>
      <c r="M46" s="29">
        <f t="shared" si="37"/>
        <v>0</v>
      </c>
      <c r="N46" s="29">
        <f t="shared" si="37"/>
        <v>0</v>
      </c>
      <c r="O46" s="29">
        <f t="shared" si="37"/>
        <v>0</v>
      </c>
      <c r="P46" s="29">
        <f t="shared" si="37"/>
        <v>0</v>
      </c>
      <c r="Q46" s="29">
        <f t="shared" si="37"/>
        <v>0</v>
      </c>
      <c r="R46" s="29">
        <f t="shared" si="37"/>
        <v>0</v>
      </c>
      <c r="S46" s="29">
        <f t="shared" si="37"/>
        <v>0</v>
      </c>
      <c r="T46" s="29">
        <f t="shared" si="37"/>
        <v>0</v>
      </c>
      <c r="U46" s="29">
        <f t="shared" si="37"/>
        <v>0</v>
      </c>
      <c r="V46" s="29">
        <f t="shared" si="37"/>
        <v>0</v>
      </c>
      <c r="W46" s="29">
        <f t="shared" si="37"/>
        <v>5421685.7699999996</v>
      </c>
      <c r="X46" s="29">
        <f t="shared" si="37"/>
        <v>0</v>
      </c>
      <c r="Y46" s="29">
        <f t="shared" si="37"/>
        <v>0</v>
      </c>
      <c r="Z46" s="29">
        <f t="shared" si="37"/>
        <v>5421685.7699999996</v>
      </c>
      <c r="AA46" s="29">
        <f t="shared" si="37"/>
        <v>-5421685.7699999996</v>
      </c>
      <c r="AB46" s="29">
        <f t="shared" si="2"/>
        <v>22.448851061044081</v>
      </c>
      <c r="AC46" s="29">
        <f t="shared" si="3"/>
        <v>22.448851061044081</v>
      </c>
      <c r="AD46" s="8">
        <v>0</v>
      </c>
      <c r="AE46" s="9">
        <v>0</v>
      </c>
      <c r="AF46" s="8">
        <v>0</v>
      </c>
      <c r="AG46" s="29">
        <f t="shared" ref="AG46" si="38">SUM(AG47:AG48)</f>
        <v>3915044.45</v>
      </c>
      <c r="AH46" s="29">
        <f t="shared" si="4"/>
        <v>138.48337711721251</v>
      </c>
    </row>
    <row r="47" spans="1:34" outlineLevel="1">
      <c r="A47" s="23" t="s">
        <v>84</v>
      </c>
      <c r="B47" s="7" t="s">
        <v>2</v>
      </c>
      <c r="C47" s="7" t="s">
        <v>85</v>
      </c>
      <c r="D47" s="26">
        <v>2428560.59</v>
      </c>
      <c r="E47" s="26">
        <v>2428560.59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96685.77</v>
      </c>
      <c r="X47" s="26">
        <v>0</v>
      </c>
      <c r="Y47" s="26">
        <v>0</v>
      </c>
      <c r="Z47" s="26">
        <v>96685.77</v>
      </c>
      <c r="AA47" s="26">
        <v>-96685.77</v>
      </c>
      <c r="AB47" s="26">
        <f t="shared" si="2"/>
        <v>3.9811965325518193</v>
      </c>
      <c r="AC47" s="26">
        <f t="shared" si="3"/>
        <v>3.9811965325518193</v>
      </c>
      <c r="AD47" s="24">
        <v>0</v>
      </c>
      <c r="AE47" s="25">
        <v>0</v>
      </c>
      <c r="AF47" s="24">
        <v>0</v>
      </c>
      <c r="AG47" s="26">
        <v>3915044.45</v>
      </c>
      <c r="AH47" s="26">
        <f t="shared" si="4"/>
        <v>2.4695957155735484</v>
      </c>
    </row>
    <row r="48" spans="1:34" outlineLevel="1">
      <c r="A48" s="23" t="s">
        <v>86</v>
      </c>
      <c r="B48" s="7" t="s">
        <v>2</v>
      </c>
      <c r="C48" s="7" t="s">
        <v>87</v>
      </c>
      <c r="D48" s="26">
        <v>21722723.390000001</v>
      </c>
      <c r="E48" s="26">
        <v>21722723.390000001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5325000</v>
      </c>
      <c r="X48" s="26">
        <v>0</v>
      </c>
      <c r="Y48" s="26">
        <v>0</v>
      </c>
      <c r="Z48" s="26">
        <v>5325000</v>
      </c>
      <c r="AA48" s="26">
        <v>-5325000</v>
      </c>
      <c r="AB48" s="26">
        <f t="shared" si="2"/>
        <v>24.513500928945909</v>
      </c>
      <c r="AC48" s="26">
        <f t="shared" si="3"/>
        <v>24.513500928945909</v>
      </c>
      <c r="AD48" s="24">
        <v>0</v>
      </c>
      <c r="AE48" s="25">
        <v>0</v>
      </c>
      <c r="AF48" s="24">
        <v>0</v>
      </c>
      <c r="AG48" s="26">
        <v>0</v>
      </c>
      <c r="AH48" s="26" t="str">
        <f t="shared" si="4"/>
        <v>--</v>
      </c>
    </row>
    <row r="49" spans="1:34" s="15" customFormat="1" ht="31.5">
      <c r="A49" s="6" t="s">
        <v>88</v>
      </c>
      <c r="B49" s="16" t="s">
        <v>2</v>
      </c>
      <c r="C49" s="16" t="s">
        <v>89</v>
      </c>
      <c r="D49" s="29">
        <f>D50</f>
        <v>9500000</v>
      </c>
      <c r="E49" s="29">
        <f t="shared" ref="E49:AB49" si="39">E50</f>
        <v>9500000</v>
      </c>
      <c r="F49" s="29">
        <f t="shared" si="39"/>
        <v>0</v>
      </c>
      <c r="G49" s="29">
        <f t="shared" si="39"/>
        <v>0</v>
      </c>
      <c r="H49" s="29">
        <f t="shared" si="39"/>
        <v>0</v>
      </c>
      <c r="I49" s="29">
        <f t="shared" si="39"/>
        <v>0</v>
      </c>
      <c r="J49" s="29">
        <f t="shared" si="39"/>
        <v>0</v>
      </c>
      <c r="K49" s="29">
        <f t="shared" si="39"/>
        <v>0</v>
      </c>
      <c r="L49" s="29">
        <f t="shared" si="39"/>
        <v>0</v>
      </c>
      <c r="M49" s="29">
        <f t="shared" si="39"/>
        <v>0</v>
      </c>
      <c r="N49" s="29">
        <f t="shared" si="39"/>
        <v>0</v>
      </c>
      <c r="O49" s="29">
        <f t="shared" si="39"/>
        <v>0</v>
      </c>
      <c r="P49" s="29">
        <f t="shared" si="39"/>
        <v>0</v>
      </c>
      <c r="Q49" s="29">
        <f t="shared" si="39"/>
        <v>0</v>
      </c>
      <c r="R49" s="29">
        <f t="shared" si="39"/>
        <v>0</v>
      </c>
      <c r="S49" s="29">
        <f t="shared" si="39"/>
        <v>0</v>
      </c>
      <c r="T49" s="29">
        <f t="shared" si="39"/>
        <v>0</v>
      </c>
      <c r="U49" s="29">
        <f t="shared" si="39"/>
        <v>0</v>
      </c>
      <c r="V49" s="29">
        <f t="shared" si="39"/>
        <v>0</v>
      </c>
      <c r="W49" s="29">
        <f t="shared" si="39"/>
        <v>2300000</v>
      </c>
      <c r="X49" s="29">
        <f t="shared" si="39"/>
        <v>0</v>
      </c>
      <c r="Y49" s="29">
        <f t="shared" si="39"/>
        <v>0</v>
      </c>
      <c r="Z49" s="29">
        <f t="shared" si="39"/>
        <v>2300000</v>
      </c>
      <c r="AA49" s="29">
        <f t="shared" si="39"/>
        <v>-2300000</v>
      </c>
      <c r="AB49" s="29">
        <f t="shared" si="2"/>
        <v>24.210526315789473</v>
      </c>
      <c r="AC49" s="29">
        <f t="shared" si="3"/>
        <v>24.210526315789473</v>
      </c>
      <c r="AD49" s="8">
        <v>0</v>
      </c>
      <c r="AE49" s="9">
        <v>0</v>
      </c>
      <c r="AF49" s="8">
        <v>0</v>
      </c>
      <c r="AG49" s="29">
        <f t="shared" ref="AG49" si="40">AG50</f>
        <v>1500000</v>
      </c>
      <c r="AH49" s="29">
        <f t="shared" si="4"/>
        <v>153.33333333333334</v>
      </c>
    </row>
    <row r="50" spans="1:34" ht="31.5" outlineLevel="1">
      <c r="A50" s="23" t="s">
        <v>90</v>
      </c>
      <c r="B50" s="7" t="s">
        <v>2</v>
      </c>
      <c r="C50" s="7" t="s">
        <v>91</v>
      </c>
      <c r="D50" s="26">
        <v>9500000</v>
      </c>
      <c r="E50" s="26">
        <v>9500000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2300000</v>
      </c>
      <c r="X50" s="26">
        <v>0</v>
      </c>
      <c r="Y50" s="26">
        <v>0</v>
      </c>
      <c r="Z50" s="26">
        <v>2300000</v>
      </c>
      <c r="AA50" s="26">
        <v>-2300000</v>
      </c>
      <c r="AB50" s="26">
        <f t="shared" si="2"/>
        <v>24.210526315789473</v>
      </c>
      <c r="AC50" s="26">
        <f t="shared" si="3"/>
        <v>24.210526315789473</v>
      </c>
      <c r="AD50" s="24">
        <v>0</v>
      </c>
      <c r="AE50" s="25">
        <v>0</v>
      </c>
      <c r="AF50" s="24">
        <v>0</v>
      </c>
      <c r="AG50" s="26">
        <v>1500000</v>
      </c>
      <c r="AH50" s="26">
        <f t="shared" si="4"/>
        <v>153.33333333333334</v>
      </c>
    </row>
    <row r="51" spans="1:34" s="15" customFormat="1" ht="27" customHeight="1">
      <c r="A51" s="30" t="s">
        <v>92</v>
      </c>
      <c r="B51" s="31"/>
      <c r="C51" s="31"/>
      <c r="D51" s="32">
        <f>D6+D14+D17+D24+D29+D31+D38+D41+D46+D49</f>
        <v>1890729246.2999997</v>
      </c>
      <c r="E51" s="32">
        <f>E6+E14+E17+E24+E29+E31+E38+E41+E46+E49</f>
        <v>1864050198.3699999</v>
      </c>
      <c r="F51" s="32">
        <f t="shared" ref="F51:W51" si="41">F6+F14+F17+F24+F29+F31+F38+F41+F46+F49</f>
        <v>0</v>
      </c>
      <c r="G51" s="32">
        <f t="shared" si="41"/>
        <v>0</v>
      </c>
      <c r="H51" s="32">
        <f t="shared" si="41"/>
        <v>0</v>
      </c>
      <c r="I51" s="32">
        <f t="shared" si="41"/>
        <v>0</v>
      </c>
      <c r="J51" s="32">
        <f t="shared" si="41"/>
        <v>0</v>
      </c>
      <c r="K51" s="32">
        <f t="shared" si="41"/>
        <v>0</v>
      </c>
      <c r="L51" s="32">
        <f t="shared" si="41"/>
        <v>0</v>
      </c>
      <c r="M51" s="32">
        <f t="shared" si="41"/>
        <v>0</v>
      </c>
      <c r="N51" s="32">
        <f t="shared" si="41"/>
        <v>0</v>
      </c>
      <c r="O51" s="32">
        <f t="shared" si="41"/>
        <v>0</v>
      </c>
      <c r="P51" s="32">
        <f t="shared" si="41"/>
        <v>0</v>
      </c>
      <c r="Q51" s="32">
        <f t="shared" si="41"/>
        <v>0</v>
      </c>
      <c r="R51" s="32">
        <f t="shared" si="41"/>
        <v>0</v>
      </c>
      <c r="S51" s="32">
        <f t="shared" si="41"/>
        <v>0</v>
      </c>
      <c r="T51" s="32">
        <f t="shared" si="41"/>
        <v>0</v>
      </c>
      <c r="U51" s="32">
        <f t="shared" si="41"/>
        <v>0</v>
      </c>
      <c r="V51" s="32">
        <f t="shared" si="41"/>
        <v>0</v>
      </c>
      <c r="W51" s="32">
        <f>W6+W14+W17+W24+W29+AG31+W38+W41+W46+W49</f>
        <v>301741205.31999999</v>
      </c>
      <c r="X51" s="32">
        <v>0</v>
      </c>
      <c r="Y51" s="32">
        <v>0</v>
      </c>
      <c r="Z51" s="32">
        <v>363443771.17000002</v>
      </c>
      <c r="AA51" s="32">
        <v>-363443771.17000002</v>
      </c>
      <c r="AB51" s="32">
        <f t="shared" si="2"/>
        <v>15.958985450216231</v>
      </c>
      <c r="AC51" s="32">
        <f>W51/E51*100</f>
        <v>16.187396969451498</v>
      </c>
      <c r="AD51" s="10">
        <v>0</v>
      </c>
      <c r="AE51" s="11">
        <v>0</v>
      </c>
      <c r="AF51" s="10">
        <v>0</v>
      </c>
      <c r="AG51" s="32">
        <f>AG6+AG14+AG17+AG24+AG29+AG31+AG38+AG41+AG46+AG49</f>
        <v>332527166.71000004</v>
      </c>
      <c r="AH51" s="32">
        <f t="shared" si="4"/>
        <v>90.741820677512109</v>
      </c>
    </row>
    <row r="52" spans="1:34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 t="s">
        <v>0</v>
      </c>
      <c r="Q52" s="2"/>
      <c r="R52" s="2"/>
      <c r="S52" s="2"/>
      <c r="T52" s="2"/>
      <c r="U52" s="2"/>
      <c r="V52" s="2" t="s">
        <v>0</v>
      </c>
      <c r="W52" s="2"/>
      <c r="X52" s="2"/>
      <c r="Y52" s="2"/>
      <c r="Z52" s="2" t="s">
        <v>0</v>
      </c>
      <c r="AA52" s="2"/>
      <c r="AB52" s="2"/>
      <c r="AC52" s="2"/>
      <c r="AD52" s="2"/>
      <c r="AE52" s="2"/>
      <c r="AF52" s="2"/>
      <c r="AG52" s="2"/>
      <c r="AH52" s="2"/>
    </row>
    <row r="53" spans="1:34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2"/>
      <c r="AH53" s="2"/>
    </row>
  </sheetData>
  <mergeCells count="34">
    <mergeCell ref="AD4:AD5"/>
    <mergeCell ref="AE4:AE5"/>
    <mergeCell ref="AF4:AF5"/>
    <mergeCell ref="A53:V53"/>
    <mergeCell ref="X4:X5"/>
    <mergeCell ref="Y4:Y5"/>
    <mergeCell ref="AA4:AA5"/>
    <mergeCell ref="AB4:AB5"/>
    <mergeCell ref="AC4:AC5"/>
    <mergeCell ref="R4:R5"/>
    <mergeCell ref="S4:S5"/>
    <mergeCell ref="T4:T5"/>
    <mergeCell ref="U4:U5"/>
    <mergeCell ref="W4:W5"/>
    <mergeCell ref="L4:L5"/>
    <mergeCell ref="M4:M5"/>
    <mergeCell ref="N4:N5"/>
    <mergeCell ref="O4:O5"/>
    <mergeCell ref="Q4:Q5"/>
    <mergeCell ref="G4:G5"/>
    <mergeCell ref="H4:H5"/>
    <mergeCell ref="I4:I5"/>
    <mergeCell ref="J4:J5"/>
    <mergeCell ref="K4:K5"/>
    <mergeCell ref="A4:A5"/>
    <mergeCell ref="B4:B5"/>
    <mergeCell ref="C4:C5"/>
    <mergeCell ref="D4:D5"/>
    <mergeCell ref="E4:E5"/>
    <mergeCell ref="F4:F5"/>
    <mergeCell ref="A1:AD1"/>
    <mergeCell ref="A2:AD2"/>
    <mergeCell ref="AG4:AG5"/>
    <mergeCell ref="AH4:AH5"/>
  </mergeCells>
  <pageMargins left="0.59055118110236227" right="0.59055118110236227" top="0.59055118110236227" bottom="0.59055118110236227" header="0.39370078740157483" footer="0.39370078740157483"/>
  <pageSetup paperSize="9" scale="42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03.2024&lt;/string&gt;&#10;  &lt;/DateInfo&gt;&#10;  &lt;Code&gt;SQUERY_ANAL_ISP_BUDG&lt;/Code&gt;&#10;  &lt;ObjectCode&gt;SQUERY_ANAL_ISP_BUDG&lt;/ObjectCode&gt;&#10;  &lt;DocName&gt;Бюджет по разд(Аналитический отчет по исполнению бюджета с произвольной группировкой)&lt;/DocName&gt;&#10;  &lt;VariantName&gt;Бюджет по разд&lt;/VariantName&gt;&#10;  &lt;VariantLink&gt;52814652&lt;/VariantLink&gt;&#10;  &lt;ReportCode&gt;46404A975FCF49A1AF161DFD0F37BE&lt;/ReportCode&gt;&#10;  &lt;SvodReportLink xsi:nil=&quot;true&quot; /&gt;&#10;  &lt;ReportLink&gt;198118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4F98F18-51B0-4D19-9853-1CA3A5CC4C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 Светлана Ивановна</dc:creator>
  <cp:lastModifiedBy>Pshonyak</cp:lastModifiedBy>
  <cp:lastPrinted>2024-07-01T23:56:09Z</cp:lastPrinted>
  <dcterms:created xsi:type="dcterms:W3CDTF">2024-07-01T23:55:16Z</dcterms:created>
  <dcterms:modified xsi:type="dcterms:W3CDTF">2024-07-02T00:24:41Z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Бюджет по разд(Аналитический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Бюджет по разд(4).xlsx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23.2.3582.28823260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192.168.1.245</vt:lpwstr>
  </property>
  <property fmtid="{D5CDD505-2E9C-101B-9397-08002B2CF9AE}" pid="8" name="База">
    <vt:lpwstr>budget_ks_2024</vt:lpwstr>
  </property>
  <property fmtid="{D5CDD505-2E9C-101B-9397-08002B2CF9AE}" pid="9" name="Пользователь">
    <vt:lpwstr>admin1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